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77" documentId="13_ncr:1_{F6CB121F-512D-4AA6-A0C1-0FB36C537598}" xr6:coauthVersionLast="47" xr6:coauthVersionMax="47" xr10:uidLastSave="{61203CEA-28D1-41CB-8E0F-ED04BA1E084F}"/>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G3" i="6"/>
  <c r="G4" i="6"/>
  <c r="G5" i="6"/>
  <c r="G6" i="6"/>
  <c r="G7" i="6"/>
  <c r="G8" i="6"/>
  <c r="G9" i="6"/>
  <c r="G10" i="6"/>
  <c r="G11" i="6"/>
  <c r="G12" i="6"/>
  <c r="G13" i="6"/>
  <c r="G14" i="6"/>
  <c r="G15" i="6"/>
  <c r="G16" i="6"/>
  <c r="G17" i="6"/>
  <c r="G18" i="6"/>
  <c r="G19" i="6"/>
  <c r="G20" i="6"/>
  <c r="G21" i="6"/>
  <c r="G22" i="6"/>
  <c r="G23" i="6"/>
  <c r="G24" i="6"/>
  <c r="I3" i="6"/>
  <c r="I4" i="6"/>
  <c r="I5" i="6"/>
  <c r="I6" i="6"/>
  <c r="I7" i="6"/>
  <c r="I8" i="6"/>
  <c r="I9" i="6"/>
  <c r="I10" i="6"/>
  <c r="I11" i="6"/>
  <c r="I12" i="6"/>
  <c r="I13" i="6"/>
  <c r="I14" i="6"/>
  <c r="I15" i="6"/>
  <c r="I16" i="6"/>
  <c r="I17" i="6"/>
  <c r="I18" i="6"/>
  <c r="I19" i="6"/>
  <c r="I20" i="6"/>
  <c r="I21" i="6"/>
  <c r="I22" i="6"/>
  <c r="I23" i="6"/>
  <c r="I24" i="6"/>
  <c r="J3" i="6"/>
  <c r="J4" i="6"/>
  <c r="J5" i="6"/>
  <c r="J6" i="6"/>
  <c r="J7" i="6"/>
  <c r="J8" i="6"/>
  <c r="J9" i="6"/>
  <c r="J10" i="6"/>
  <c r="J11" i="6"/>
  <c r="J12" i="6"/>
  <c r="J13" i="6"/>
  <c r="J14" i="6"/>
  <c r="J15" i="6"/>
  <c r="J16" i="6"/>
  <c r="J17" i="6"/>
  <c r="J18" i="6"/>
  <c r="J19" i="6"/>
  <c r="J20" i="6"/>
  <c r="J21" i="6"/>
  <c r="J22" i="6"/>
  <c r="J23" i="6"/>
  <c r="J24" i="6"/>
  <c r="L3" i="6"/>
  <c r="L4" i="6"/>
  <c r="L5" i="6"/>
  <c r="L6" i="6"/>
  <c r="L7" i="6"/>
  <c r="L8" i="6"/>
  <c r="L9" i="6"/>
  <c r="L10" i="6"/>
  <c r="L11" i="6"/>
  <c r="L12" i="6"/>
  <c r="L13" i="6"/>
  <c r="L14" i="6"/>
  <c r="L15" i="6"/>
  <c r="L16" i="6"/>
  <c r="L17" i="6"/>
  <c r="L18" i="6"/>
  <c r="L19" i="6"/>
  <c r="L20" i="6"/>
  <c r="L21" i="6"/>
  <c r="L22" i="6"/>
  <c r="L23" i="6"/>
  <c r="L2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<sst xmlns="http://schemas.openxmlformats.org/spreadsheetml/2006/main" count="180299" uniqueCount="39125">
  <si>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</si>
  <si>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</si>
  <si>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</si>
  <si>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</si>
  <si>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</si>
  <si>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</si>
  <si>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</si>
  <si>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</si>
  <si>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</si>
  <si>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</si>
  <si>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</si>
  <si>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</si>
  <si>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</si>
  <si>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</si>
  <si>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</si>
  <si>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</si>
  <si>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</si>
  <si>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</si>
  <si>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</si>
  <si>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</si>
  <si>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</si>
  <si>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</si>
  <si>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</si>
  <si>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</si>
  <si>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</si>
  <si>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</si>
  <si>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</si>
  <si>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</si>
  <si>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</si>
  <si>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</si>
  <si>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</si>
  <si>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</si>
  <si>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</si>
  <si>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</si>
  <si>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</si>
  <si>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</si>
  <si>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</si>
  <si>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</si>
  <si>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</si>
  <si>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</si>
  <si>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</si>
  <si>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</si>
  <si>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</si>
  <si>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</si>
  <si>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</si>
  <si>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</si>
  <si>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</si>
  <si>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</si>
  <si>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</si>
  <si>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</si>
  <si>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</si>
  <si>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</si>
  <si>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</si>
  <si>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</si>
  <si>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</si>
  <si>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</si>
  <si>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</si>
  <si>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</si>
  <si>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</si>
  <si>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</si>
  <si>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</si>
  <si>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</si>
  <si>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</si>
  <si>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</si>
  <si>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</si>
  <si>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</si>
  <si>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</si>
  <si>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</si>
  <si>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</si>
  <si>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</si>
  <si>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</si>
  <si>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</si>
  <si>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</si>
  <si>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</si>
  <si>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</si>
  <si>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</si>
  <si>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</si>
  <si>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</si>
  <si>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</si>
  <si>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</si>
  <si>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</si>
  <si>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</si>
  <si>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</si>
  <si>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</si>
  <si>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</si>
  <si>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</si>
  <si>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</si>
  <si>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</si>
  <si>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</si>
  <si>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</si>
  <si>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</si>
  <si>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</si>
  <si>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</si>
  <si>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</si>
  <si>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</si>
  <si>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</si>
  <si>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</si>
  <si>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</si>
  <si>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</si>
  <si>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</si>
  <si>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</si>
  <si>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</si>
  <si>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</si>
  <si>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</si>
  <si>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</si>
  <si>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</si>
  <si>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</si>
  <si>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</si>
  <si>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</si>
  <si>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</si>
  <si>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</si>
  <si>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</si>
  <si>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</si>
  <si>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</si>
  <si>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</si>
  <si>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</si>
  <si>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</si>
  <si>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</si>
  <si>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</si>
  <si>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</si>
  <si>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</si>
  <si>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</si>
  <si>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</si>
  <si>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</si>
  <si>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</si>
  <si>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</si>
  <si>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</si>
  <si>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</si>
  <si>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</si>
  <si>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</si>
  <si>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</si>
  <si>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</si>
  <si>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</si>
  <si>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</si>
  <si>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</si>
  <si>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</si>
  <si>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</si>
  <si>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</si>
  <si>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</si>
  <si>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</si>
  <si>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</si>
  <si>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</si>
  <si>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</si>
  <si>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</si>
  <si>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</si>
  <si>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</si>
  <si>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</si>
  <si>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</si>
  <si>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</si>
  <si>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</si>
  <si>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</si>
  <si>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</si>
  <si>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</si>
  <si>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</si>
  <si>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</si>
  <si>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</si>
  <si>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</si>
  <si>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</si>
  <si>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</si>
  <si>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</si>
  <si>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</si>
  <si>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</si>
  <si>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</si>
  <si>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</si>
  <si>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</si>
  <si>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</si>
  <si>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</si>
  <si>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</si>
  <si>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</si>
  <si>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</si>
  <si>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</si>
  <si>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</si>
  <si>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</si>
  <si>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</si>
  <si>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</si>
  <si>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</si>
  <si>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</si>
  <si>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</si>
  <si>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</si>
  <si>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</si>
  <si>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</si>
  <si>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</si>
  <si>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</si>
  <si>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</si>
  <si>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</si>
  <si>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</si>
  <si>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</si>
  <si>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</si>
  <si>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</si>
  <si>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</si>
  <si>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</si>
  <si>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</si>
  <si>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</si>
  <si>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</si>
  <si>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</si>
  <si>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</si>
  <si>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</si>
  <si>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</si>
  <si>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</si>
  <si>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</si>
  <si>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</si>
  <si>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</si>
  <si>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</si>
  <si>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</si>
  <si>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</si>
  <si>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</si>
  <si>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</si>
  <si>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</si>
  <si>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</si>
  <si>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</si>
  <si>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</si>
  <si>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</si>
  <si>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</si>
  <si>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</si>
  <si>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</si>
  <si>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</si>
  <si>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</si>
  <si>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</si>
  <si>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</si>
  <si>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</si>
  <si>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</si>
  <si>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</si>
  <si>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</si>
  <si>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</si>
  <si>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</si>
  <si>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</si>
  <si>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</si>
  <si>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</si>
  <si>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</si>
  <si>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</si>
  <si>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</si>
  <si>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</si>
  <si>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</si>
  <si>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</si>
  <si>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</si>
  <si>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</si>
  <si>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</si>
  <si>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</si>
  <si>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</si>
  <si>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</si>
  <si>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</si>
  <si>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</si>
  <si>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</si>
  <si>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</si>
  <si>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</si>
  <si>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</si>
  <si>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</si>
  <si>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</si>
  <si>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</si>
  <si>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</si>
  <si>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</si>
  <si>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</si>
  <si>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</si>
  <si>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</si>
  <si>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</si>
  <si>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</si>
  <si>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</si>
  <si>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</si>
  <si>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</si>
  <si>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</si>
  <si>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</si>
  <si>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</si>
  <si>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</si>
  <si>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</si>
  <si>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</si>
  <si>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</si>
  <si>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</si>
  <si>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</si>
  <si>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</si>
  <si>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</si>
  <si>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</si>
  <si>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</si>
  <si>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</si>
  <si>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</si>
  <si>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</si>
  <si>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</si>
  <si>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</si>
  <si>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</si>
  <si>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</si>
  <si>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</si>
  <si>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</si>
  <si>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</si>
  <si>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</si>
  <si>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</si>
  <si>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</si>
  <si>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</si>
  <si>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</si>
  <si>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</si>
  <si>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</si>
  <si>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</si>
  <si>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</si>
  <si>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</si>
  <si>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</si>
  <si>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</si>
  <si>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</si>
  <si>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</si>
  <si>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</si>
  <si>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</si>
  <si>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</si>
  <si>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</si>
  <si>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</si>
  <si>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</si>
  <si>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</si>
  <si>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</si>
  <si>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</si>
  <si>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</si>
  <si>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</si>
  <si>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</si>
  <si>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</si>
  <si>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</si>
  <si>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</si>
  <si>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</si>
  <si>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</si>
  <si>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</si>
  <si>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</si>
  <si>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</si>
  <si>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</si>
  <si>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</si>
  <si>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</si>
  <si>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</si>
  <si>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</si>
  <si>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</si>
  <si>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</si>
  <si>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</si>
  <si>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</si>
  <si>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</si>
  <si>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</si>
  <si>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</si>
  <si>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</si>
  <si>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</si>
  <si>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</si>
  <si>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</si>
  <si>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</si>
  <si>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</si>
  <si>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</si>
  <si>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</si>
  <si>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</si>
  <si>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</si>
  <si>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</si>
  <si>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</si>
  <si>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</si>
  <si>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</si>
  <si>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</si>
  <si>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</si>
  <si>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</si>
  <si>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</si>
  <si>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</si>
  <si>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</si>
  <si>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</si>
  <si>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</si>
  <si>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</si>
  <si>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</si>
  <si>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</si>
  <si>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</si>
  <si>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</si>
  <si>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</si>
  <si>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</si>
  <si>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</si>
  <si>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</si>
  <si>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</si>
  <si>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</si>
  <si>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</si>
  <si>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</si>
  <si>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</si>
  <si>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</si>
  <si>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</si>
  <si>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</si>
  <si>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</si>
  <si>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</si>
  <si>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</si>
  <si>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</si>
  <si>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</si>
  <si>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</si>
  <si>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</si>
  <si>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</si>
  <si>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</si>
  <si>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</si>
  <si>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</si>
  <si>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</si>
  <si>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</si>
  <si>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</si>
  <si>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</si>
  <si>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</si>
  <si>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</si>
  <si>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</si>
  <si>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</si>
  <si>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</si>
  <si>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</si>
  <si>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</si>
  <si>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</si>
  <si>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</si>
  <si>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</si>
  <si>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</si>
  <si>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</si>
  <si>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</si>
  <si>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</si>
  <si>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</si>
  <si>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</si>
  <si>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</si>
  <si>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</si>
  <si>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</si>
  <si>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</si>
  <si>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</si>
  <si>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</si>
  <si>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</si>
  <si>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</si>
  <si>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</si>
  <si>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</si>
  <si>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</si>
  <si>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</si>
  <si>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</si>
  <si>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</si>
  <si>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</si>
  <si>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</si>
  <si>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</si>
  <si>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</si>
  <si>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</si>
  <si>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</si>
  <si>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</si>
  <si>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</si>
  <si>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</si>
  <si>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</si>
  <si>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</si>
  <si>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</si>
  <si>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</si>
  <si>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</si>
  <si>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</si>
  <si>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</si>
  <si>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</si>
  <si>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</si>
  <si>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</si>
  <si>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</si>
  <si>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</si>
  <si>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</si>
  <si>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</si>
  <si>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</si>
  <si>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</si>
  <si>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</si>
  <si>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</si>
  <si>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</si>
  <si>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</si>
  <si>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</si>
  <si>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</si>
  <si>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</si>
  <si>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</si>
  <si>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</si>
  <si>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</si>
  <si>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</si>
  <si>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</si>
  <si>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</si>
  <si>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</si>
  <si>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</si>
  <si>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</si>
  <si>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</si>
  <si>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</si>
  <si>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</si>
  <si>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</si>
  <si>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</si>
  <si>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</si>
  <si>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</si>
  <si>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</si>
  <si>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</si>
  <si>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</si>
  <si>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</si>
  <si>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</si>
  <si>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</si>
  <si>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</si>
  <si>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</si>
  <si>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</si>
  <si>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</si>
  <si>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</si>
  <si>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</si>
  <si>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</si>
  <si>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</si>
  <si>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</si>
  <si>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</si>
  <si>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</si>
  <si>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</si>
  <si>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</si>
  <si>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</si>
  <si>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</si>
  <si>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</si>
  <si>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</si>
  <si>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</si>
  <si>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</si>
  <si>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</si>
  <si>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</si>
  <si>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</si>
  <si>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</si>
  <si>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</si>
  <si>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</si>
  <si>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</si>
  <si>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</si>
  <si>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</si>
  <si>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</si>
  <si>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</si>
  <si>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</si>
  <si>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</si>
  <si>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</si>
  <si>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</si>
  <si>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</si>
  <si>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</si>
  <si>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</si>
  <si>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</si>
  <si>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</si>
  <si>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</si>
  <si>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</si>
  <si>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</si>
  <si>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</si>
  <si>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</si>
  <si>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</si>
  <si>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</si>
  <si>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</si>
  <si>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</si>
  <si>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</si>
  <si>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</si>
  <si>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</si>
  <si>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</si>
  <si>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</si>
  <si>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</si>
  <si>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</si>
  <si>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</si>
  <si>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</si>
  <si>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</si>
  <si>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</si>
  <si>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</si>
  <si>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</si>
  <si>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</si>
  <si>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</si>
  <si>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</si>
  <si>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</si>
  <si>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</si>
  <si>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</si>
  <si>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</si>
  <si>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</si>
  <si>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</si>
  <si>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</si>
  <si>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</si>
  <si>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</si>
  <si>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</si>
  <si>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</si>
  <si>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</si>
  <si>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</si>
  <si>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</si>
  <si>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</si>
  <si>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</si>
  <si>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</si>
  <si>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</si>
  <si>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</si>
  <si>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</si>
  <si>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</si>
  <si>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</si>
  <si>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</si>
  <si>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</si>
  <si>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</si>
  <si>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</si>
  <si>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</si>
  <si>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</si>
  <si>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</si>
  <si>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</si>
  <si>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</si>
  <si>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</si>
  <si>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</si>
  <si>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</si>
  <si>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</si>
  <si>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</si>
  <si>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</si>
  <si>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</si>
  <si>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</si>
  <si>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</si>
  <si>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</si>
  <si>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</si>
  <si>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</si>
  <si>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</si>
  <si>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</si>
  <si>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</si>
  <si>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</si>
  <si>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</si>
  <si>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</si>
  <si>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</si>
  <si>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</si>
  <si>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</si>
  <si>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</si>
  <si>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</si>
  <si>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</si>
  <si>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</si>
  <si>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</si>
  <si>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</si>
  <si>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</si>
  <si>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</si>
  <si>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</si>
  <si>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</si>
  <si>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</si>
  <si>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</si>
  <si>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</si>
  <si>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</si>
  <si>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</si>
  <si>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</si>
  <si>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</si>
  <si>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</si>
  <si>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</si>
  <si>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</si>
  <si>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</si>
  <si>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</si>
  <si>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</si>
  <si>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</si>
  <si>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</si>
  <si>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</si>
  <si>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</si>
  <si>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</si>
  <si>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</si>
  <si>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</si>
  <si>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</si>
  <si>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</si>
  <si>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</si>
  <si>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</si>
  <si>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</si>
  <si>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</si>
  <si>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</si>
  <si>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</si>
  <si>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</si>
  <si>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</si>
  <si>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</si>
  <si>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</si>
  <si>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</si>
  <si>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</si>
  <si>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</si>
  <si>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</si>
  <si>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</si>
  <si>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</si>
  <si>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</si>
  <si>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</si>
  <si>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</si>
  <si>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</si>
  <si>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</si>
  <si>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</si>
  <si>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</si>
  <si>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</si>
  <si>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</si>
  <si>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</si>
  <si>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</si>
  <si>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</si>
  <si>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</si>
  <si>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</si>
  <si>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</si>
  <si>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</si>
  <si>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</si>
  <si>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</si>
  <si>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</si>
  <si>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</si>
  <si>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</si>
  <si>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</si>
  <si>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</si>
  <si>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</si>
  <si>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</si>
  <si>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</si>
  <si>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</si>
  <si>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</si>
  <si>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</si>
  <si>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</si>
  <si>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</si>
  <si>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</si>
  <si>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</si>
  <si>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</si>
  <si>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</si>
  <si>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</si>
  <si>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</si>
  <si>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</si>
  <si>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</si>
  <si>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</si>
  <si>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</si>
  <si>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</si>
  <si>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</si>
  <si>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</si>
  <si>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</si>
  <si>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</si>
  <si>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</si>
  <si>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</si>
  <si>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</si>
  <si>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</si>
  <si>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</si>
  <si>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</si>
  <si>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</si>
  <si>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</si>
  <si>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</si>
  <si>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</si>
  <si>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</si>
  <si>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</si>
  <si>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</si>
  <si>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</si>
  <si>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</si>
  <si>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</si>
  <si>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</si>
  <si>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</si>
  <si>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</si>
  <si>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</si>
  <si>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</si>
  <si>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</si>
  <si>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</si>
  <si>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</si>
  <si>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</si>
  <si>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</si>
  <si>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</si>
  <si>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</si>
  <si>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</si>
  <si>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</si>
  <si>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</si>
  <si>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</si>
  <si>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</si>
  <si>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</si>
  <si>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</si>
  <si>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</si>
  <si>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</si>
  <si>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</si>
  <si>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</si>
  <si>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</si>
  <si>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</si>
  <si>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</si>
  <si>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</si>
  <si>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</si>
  <si>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</si>
  <si>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</si>
  <si>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</si>
  <si>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</si>
  <si>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</si>
  <si>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</si>
  <si>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</si>
  <si>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</si>
  <si>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</si>
  <si>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</si>
  <si>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</si>
  <si>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</si>
  <si>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</si>
  <si>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</si>
  <si>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</si>
  <si>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</si>
  <si>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</si>
  <si>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</si>
  <si>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</si>
  <si>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</si>
  <si>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</si>
  <si>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</si>
  <si>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</si>
  <si>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</si>
  <si>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</si>
  <si>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</si>
  <si>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</si>
  <si>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</si>
  <si>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</si>
  <si>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</si>
  <si>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</si>
  <si>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</si>
  <si>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</si>
  <si>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</si>
  <si>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</si>
  <si>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</si>
  <si>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</si>
  <si>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</si>
  <si>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</si>
  <si>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</si>
  <si>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</si>
  <si>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</si>
  <si>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</si>
  <si>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</si>
  <si>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</si>
  <si>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</si>
  <si>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</si>
  <si>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</si>
  <si>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</si>
  <si>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</si>
  <si>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</si>
  <si>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</si>
  <si>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</si>
  <si>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</si>
  <si>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</si>
  <si>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</si>
  <si>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</si>
  <si>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</si>
  <si>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</si>
  <si>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</si>
  <si>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</si>
  <si>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</si>
  <si>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</si>
  <si>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</si>
  <si>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</si>
  <si>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</si>
  <si>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</si>
  <si>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</si>
  <si>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</si>
  <si>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</si>
  <si>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</si>
  <si>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</si>
  <si>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</si>
  <si>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</si>
  <si>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</si>
  <si>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</si>
  <si>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</si>
  <si>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</si>
  <si>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</si>
  <si>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</si>
  <si>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</si>
  <si>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</si>
  <si>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</si>
  <si>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</si>
  <si>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</si>
  <si>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</si>
  <si>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</si>
  <si>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</si>
  <si>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</si>
  <si>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</si>
  <si>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</si>
  <si>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</si>
  <si>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</si>
  <si>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</si>
  <si>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</si>
  <si>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</si>
  <si>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</si>
  <si>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</si>
  <si>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</si>
  <si>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</si>
  <si>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</si>
  <si>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</si>
  <si>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</si>
  <si>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</si>
  <si>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</si>
  <si>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</si>
  <si>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</si>
  <si>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</si>
  <si>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</si>
  <si>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</si>
  <si>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</si>
  <si>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</si>
  <si>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</si>
  <si>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</si>
  <si>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</si>
  <si>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</si>
  <si>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</si>
  <si>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</si>
  <si>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</si>
  <si>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</si>
  <si>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</si>
  <si>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</si>
  <si>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</si>
  <si>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</si>
  <si>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</si>
  <si>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</si>
  <si>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</si>
  <si>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</si>
  <si>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</si>
  <si>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</si>
  <si>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</si>
  <si>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</si>
  <si>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</si>
  <si>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</si>
  <si>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</si>
  <si>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</si>
  <si>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</si>
  <si>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</si>
  <si>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</si>
  <si>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</si>
  <si>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</si>
  <si>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</si>
  <si>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</si>
  <si>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</si>
  <si>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</si>
  <si>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</si>
  <si>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</si>
  <si>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</si>
  <si>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</si>
  <si>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</si>
  <si>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</si>
  <si>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</si>
  <si>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</si>
  <si>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</si>
  <si>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</si>
  <si>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</si>
  <si>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</si>
  <si>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</si>
  <si>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</si>
  <si>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</si>
  <si>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</si>
  <si>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</si>
  <si>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</si>
  <si>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</si>
  <si>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</si>
  <si>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</si>
  <si>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</si>
  <si>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</si>
  <si>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</si>
  <si>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</si>
  <si>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</si>
  <si>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</si>
  <si>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</si>
  <si>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</si>
  <si>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</si>
  <si>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</si>
  <si>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</si>
  <si>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</si>
  <si>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</si>
  <si>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</si>
  <si>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</si>
  <si>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</si>
  <si>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</si>
  <si>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</si>
  <si>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</si>
  <si>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</si>
  <si>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</si>
  <si>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</si>
  <si>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</si>
  <si>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</si>
  <si>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</si>
  <si>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</si>
  <si>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</si>
  <si>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</si>
  <si>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</si>
  <si>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</si>
  <si>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</si>
  <si>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</si>
  <si>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</si>
  <si>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</si>
  <si>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</si>
  <si>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</si>
  <si>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</si>
  <si>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</si>
  <si>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</si>
  <si>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</si>
  <si>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</si>
  <si>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</si>
  <si>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</si>
  <si>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</si>
  <si>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</si>
  <si>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</si>
  <si>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</si>
  <si>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</si>
  <si>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</si>
  <si>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</si>
  <si>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</si>
  <si>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</si>
  <si>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</si>
  <si>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</si>
  <si>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</si>
  <si>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</si>
  <si>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</si>
  <si>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</si>
  <si>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</si>
  <si>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</si>
  <si>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</si>
  <si>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</si>
  <si>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</si>
  <si>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</si>
  <si>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</si>
  <si>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</si>
  <si>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</si>
  <si>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</si>
  <si>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</si>
  <si>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</si>
  <si>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</si>
  <si>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</si>
  <si>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</si>
  <si>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</si>
  <si>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</si>
  <si>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</si>
  <si>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</si>
  <si>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</si>
  <si>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</si>
  <si>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</si>
  <si>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</si>
  <si>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</si>
  <si>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</si>
  <si>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</si>
  <si>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</si>
  <si>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</si>
  <si>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</si>
  <si>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</si>
  <si>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</si>
  <si>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</si>
  <si>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</si>
  <si>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</si>
  <si>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</si>
  <si>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</si>
  <si>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</si>
  <si>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</si>
  <si>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</si>
  <si>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</si>
  <si>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</si>
  <si>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</si>
  <si>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</si>
  <si>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</si>
  <si>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</si>
  <si>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</si>
  <si>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</si>
  <si>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</si>
  <si>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</si>
  <si>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</si>
  <si>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</si>
  <si>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</si>
  <si>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</si>
  <si>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</si>
  <si>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</si>
  <si>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</si>
  <si>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</si>
  <si>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</si>
  <si>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</si>
  <si>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</si>
  <si>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</si>
  <si>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</si>
  <si>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</si>
  <si>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</si>
  <si>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</si>
  <si>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</si>
  <si>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</si>
  <si>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</si>
  <si>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</si>
  <si>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</si>
  <si>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</si>
  <si>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</si>
  <si>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</si>
  <si>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</si>
  <si>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</si>
  <si>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</si>
  <si>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</si>
  <si>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</si>
  <si>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</si>
  <si>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</si>
  <si>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</si>
  <si>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</si>
  <si>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</si>
  <si>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</si>
  <si>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</si>
  <si>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</si>
  <si>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</si>
  <si>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</si>
  <si>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</si>
  <si>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</si>
  <si>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</si>
  <si>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</si>
  <si>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</si>
  <si>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</si>
  <si>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</si>
  <si>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</si>
  <si>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</si>
  <si>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</si>
  <si>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</si>
  <si>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</si>
  <si>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</si>
  <si>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</si>
  <si>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</si>
  <si>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</si>
  <si>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</si>
  <si>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</si>
  <si>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</si>
  <si>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</si>
  <si>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</si>
  <si>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</si>
  <si>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</si>
  <si>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</si>
  <si>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</si>
  <si>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</si>
  <si>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</si>
  <si>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</si>
  <si>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</si>
  <si>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</si>
  <si>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</si>
  <si>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</si>
  <si>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</si>
  <si>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</si>
  <si>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</si>
  <si>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</si>
  <si>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</si>
  <si>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</si>
  <si>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</si>
  <si>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</si>
  <si>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</si>
  <si>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</si>
  <si>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</si>
  <si>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</si>
  <si>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</si>
  <si>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</si>
  <si>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</si>
  <si>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</si>
  <si>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</si>
  <si>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</si>
  <si>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</si>
  <si>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</si>
  <si>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</si>
  <si>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</si>
  <si>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</si>
  <si>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</si>
  <si>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</si>
  <si>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</si>
  <si>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</si>
  <si>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</si>
  <si>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</si>
  <si>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</si>
  <si>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</si>
  <si>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</si>
  <si>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</si>
  <si>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</si>
  <si>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</si>
  <si>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</si>
  <si>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</si>
  <si>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</si>
  <si>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</si>
  <si>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</si>
  <si>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</si>
  <si>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</si>
  <si>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</si>
  <si>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</si>
  <si>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</si>
  <si>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</si>
  <si>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</si>
  <si>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</si>
  <si>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</si>
  <si>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</si>
  <si>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</si>
  <si>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</si>
  <si>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</si>
  <si>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</si>
  <si>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</si>
  <si>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</si>
  <si>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</si>
  <si>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</si>
  <si>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</si>
  <si>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</si>
  <si>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</si>
  <si>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</si>
  <si>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</si>
  <si>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</si>
  <si>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</si>
  <si>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</si>
  <si>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</si>
  <si>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</si>
  <si>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</si>
  <si>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</si>
  <si>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</si>
  <si>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</si>
  <si>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</si>
  <si>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</si>
  <si>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</si>
  <si>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</si>
  <si>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</si>
  <si>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</si>
  <si>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</si>
  <si>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</si>
  <si>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</si>
  <si>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</si>
  <si>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</si>
  <si>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</si>
  <si>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</si>
  <si>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</si>
  <si>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</si>
  <si>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</si>
  <si>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</si>
  <si>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</si>
  <si>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</si>
  <si>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</si>
  <si>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</si>
  <si>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</si>
  <si>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</si>
  <si>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</si>
  <si>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</si>
  <si>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</si>
  <si>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</si>
  <si>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</si>
  <si>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</si>
  <si>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</si>
  <si>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</si>
  <si>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</si>
  <si>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</si>
  <si>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</si>
  <si>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</si>
  <si>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</si>
  <si>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</si>
  <si>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</si>
  <si>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</si>
  <si>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</si>
  <si>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</si>
  <si>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</si>
  <si>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</si>
  <si>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</si>
  <si>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</si>
  <si>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</si>
  <si>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</si>
  <si>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</si>
  <si>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</si>
  <si>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</si>
  <si>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</si>
  <si>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</si>
  <si>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</si>
  <si>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</si>
  <si>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</si>
  <si>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</si>
  <si>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</si>
  <si>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</si>
  <si>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</si>
  <si>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</si>
  <si>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</si>
  <si>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</si>
  <si>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</si>
  <si>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</si>
  <si>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</si>
  <si>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</si>
  <si>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</si>
  <si>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</si>
  <si>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</si>
  <si>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</si>
  <si>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</si>
  <si>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</si>
  <si>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</si>
  <si>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</si>
  <si>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</si>
  <si>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</si>
  <si>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</si>
  <si>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</si>
  <si>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</si>
  <si>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</si>
  <si>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</si>
  <si>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</si>
  <si>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</si>
  <si>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</si>
  <si>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</si>
  <si>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</si>
  <si>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</si>
  <si>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</si>
  <si>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</si>
  <si>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</si>
  <si>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</si>
  <si>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</si>
  <si>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</si>
  <si>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</si>
  <si>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</si>
  <si>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</si>
  <si>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</si>
  <si>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</si>
  <si>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</si>
  <si>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</si>
  <si>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</si>
  <si>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</si>
  <si>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</si>
  <si>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</si>
  <si>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</si>
  <si>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</si>
  <si>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</si>
  <si>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</si>
  <si>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</si>
  <si>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</si>
  <si>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</si>
  <si>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</si>
  <si>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</si>
  <si>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</si>
  <si>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</si>
  <si>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</si>
  <si>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</si>
  <si>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</si>
  <si>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</si>
  <si>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</si>
  <si>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</si>
  <si>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</si>
  <si>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</si>
  <si>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</si>
  <si>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</si>
  <si>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</si>
  <si>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</si>
  <si>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</si>
  <si>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</si>
  <si>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</si>
  <si>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</si>
  <si>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</si>
  <si>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</si>
  <si>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</si>
  <si>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</si>
  <si>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</si>
  <si>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</si>
  <si>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</si>
  <si>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</si>
  <si>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</si>
  <si>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</si>
  <si>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</si>
  <si>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</si>
  <si>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</si>
  <si>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</si>
  <si>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</si>
  <si>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</si>
  <si>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</si>
  <si>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</si>
  <si>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</si>
  <si>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</si>
  <si>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</si>
  <si>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</si>
  <si>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</si>
  <si>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</si>
  <si>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</si>
  <si>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</si>
  <si>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</si>
  <si>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</si>
  <si>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</si>
  <si>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</si>
  <si>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</si>
  <si>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</si>
  <si>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</si>
  <si>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</si>
  <si>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</si>
  <si>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</si>
  <si>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</si>
  <si>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</si>
  <si>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</si>
  <si>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</si>
  <si>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</si>
  <si>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</si>
  <si>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</si>
  <si>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</si>
  <si>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</si>
  <si>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</si>
  <si>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</si>
  <si>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</si>
  <si>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</si>
  <si>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</si>
  <si>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</si>
  <si>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</si>
  <si>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</si>
  <si>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</si>
  <si>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</si>
  <si>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</si>
  <si>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</si>
  <si>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</si>
  <si>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</si>
  <si>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</si>
  <si>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</si>
  <si>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</si>
  <si>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</si>
  <si>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</si>
  <si>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</si>
  <si>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</si>
  <si>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</si>
  <si>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</si>
  <si>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</si>
  <si>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</si>
  <si>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</si>
  <si>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</si>
  <si>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</si>
  <si>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</si>
  <si>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</si>
  <si>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</si>
  <si>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</si>
  <si>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</si>
  <si>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</si>
  <si>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</si>
  <si>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</si>
  <si>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</si>
  <si>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</si>
  <si>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</si>
  <si>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</si>
  <si>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</si>
  <si>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</si>
  <si>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</si>
  <si>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</si>
  <si>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</si>
  <si>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</si>
  <si>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</si>
  <si>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</si>
  <si>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</si>
  <si>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</si>
  <si>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</si>
  <si>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</si>
  <si>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</si>
  <si>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</si>
  <si>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</si>
  <si>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</si>
  <si>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</si>
  <si>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</si>
  <si>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</si>
  <si>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</si>
  <si>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</si>
  <si>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</si>
  <si>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</si>
  <si>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</si>
  <si>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</si>
  <si>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</si>
  <si>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</si>
  <si>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</si>
  <si>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</si>
  <si>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</si>
  <si>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</si>
  <si>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</si>
  <si>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</si>
  <si>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</si>
  <si>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</si>
  <si>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</si>
  <si>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</si>
  <si>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</si>
  <si>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</si>
  <si>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</si>
  <si>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</si>
  <si>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</si>
  <si>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</si>
  <si>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</si>
  <si>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</si>
  <si>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</si>
  <si>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</si>
  <si>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</si>
  <si>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</si>
  <si>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</si>
  <si>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</si>
  <si>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</si>
  <si>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</si>
  <si>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</si>
  <si>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</si>
  <si>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</si>
  <si>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</si>
  <si>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</si>
  <si>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</si>
  <si>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</si>
  <si>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</si>
  <si>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</si>
  <si>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</si>
  <si>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</si>
  <si>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</si>
  <si>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</si>
  <si>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</si>
  <si>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</si>
  <si>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</si>
  <si>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</si>
  <si>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</si>
  <si>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</si>
  <si>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</si>
  <si>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</si>
  <si>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</si>
  <si>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</si>
  <si>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</si>
  <si>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</si>
  <si>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</si>
  <si>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</si>
  <si>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</si>
  <si>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</si>
  <si>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</si>
  <si>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</si>
  <si>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</si>
  <si>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</si>
  <si>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</si>
  <si>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</si>
  <si>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</si>
  <si>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</si>
  <si>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</si>
  <si>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</si>
  <si>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</si>
  <si>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</si>
  <si>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</si>
  <si>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</si>
  <si>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</si>
  <si>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</si>
  <si>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</si>
  <si>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</si>
  <si>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</si>
  <si>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</si>
  <si>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</si>
  <si>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</si>
  <si>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</si>
  <si>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</si>
  <si>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</si>
  <si>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</si>
  <si>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</si>
  <si>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</si>
  <si>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</si>
  <si>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</si>
  <si>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</si>
  <si>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</si>
  <si>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</si>
  <si>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</si>
  <si>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</si>
  <si>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</si>
  <si>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</si>
  <si>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</si>
  <si>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</si>
  <si>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</si>
  <si>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</si>
  <si>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</si>
  <si>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</si>
  <si>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</si>
  <si>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</si>
  <si>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</si>
  <si>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</si>
  <si>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</si>
  <si>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</si>
  <si>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</si>
  <si>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</si>
  <si>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</si>
  <si>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</si>
  <si>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</si>
  <si>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</si>
  <si>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</si>
  <si>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</si>
  <si>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</si>
  <si>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</si>
  <si>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</si>
  <si>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</si>
  <si>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</si>
  <si>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</si>
  <si>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</si>
  <si>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</si>
  <si>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</si>
  <si>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</si>
  <si>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</si>
  <si>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</si>
  <si>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</si>
  <si>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</si>
  <si>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</si>
  <si>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</si>
  <si>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</si>
  <si>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</si>
  <si>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</si>
  <si>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</si>
  <si>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</si>
  <si>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</si>
  <si>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</si>
  <si>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</si>
  <si>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</si>
  <si>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</si>
  <si>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</si>
  <si>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</si>
  <si>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</si>
  <si>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</si>
  <si>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</si>
  <si>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</si>
  <si>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</si>
  <si>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</si>
  <si>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</si>
  <si>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</si>
  <si>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</si>
  <si>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</si>
  <si>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</si>
  <si>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</si>
  <si>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</si>
  <si>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</si>
  <si>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</si>
  <si>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</si>
  <si>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</si>
  <si>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</si>
  <si>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</si>
  <si>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</si>
  <si>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</si>
  <si>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</si>
  <si>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</si>
  <si>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</si>
  <si>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</si>
  <si>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</si>
  <si>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</si>
  <si>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</si>
  <si>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</si>
  <si>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</si>
  <si>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</si>
  <si>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</si>
  <si>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</si>
  <si>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</si>
  <si>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</si>
  <si>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</si>
  <si>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</si>
  <si>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</si>
  <si>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</si>
  <si>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</si>
  <si>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</si>
  <si>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</si>
  <si>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</si>
  <si>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</si>
  <si>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</si>
  <si>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</si>
  <si>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</si>
  <si>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</si>
  <si>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</si>
  <si>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</si>
  <si>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</si>
  <si>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</si>
  <si>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</si>
  <si>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</si>
  <si>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</si>
  <si>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</si>
  <si>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</si>
  <si>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</si>
  <si>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</si>
  <si>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</si>
  <si>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</si>
  <si>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</si>
  <si>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</si>
  <si>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</si>
  <si>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</si>
  <si>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</si>
  <si>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</si>
  <si>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</si>
  <si>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</si>
  <si>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</si>
  <si>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</si>
  <si>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</si>
  <si>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</si>
  <si>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</si>
  <si>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</si>
  <si>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</si>
  <si>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</si>
  <si>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</si>
  <si>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</si>
  <si>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</si>
  <si>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</si>
  <si>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</si>
  <si>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</si>
  <si>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</si>
  <si>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</si>
  <si>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</si>
  <si>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</si>
  <si>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</si>
  <si>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</si>
  <si>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</si>
  <si>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</si>
  <si>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</si>
  <si>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</si>
  <si>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</si>
  <si>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</si>
  <si>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</si>
  <si>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</si>
  <si>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</si>
  <si>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</si>
  <si>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</si>
  <si>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</si>
  <si>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</si>
  <si>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</si>
  <si>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</si>
  <si>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</si>
  <si>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</si>
  <si>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</si>
  <si>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</si>
  <si>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</si>
  <si>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</si>
  <si>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</si>
  <si>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</si>
  <si>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</si>
  <si>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</si>
  <si>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</si>
  <si>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</si>
  <si>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</si>
  <si>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</si>
  <si>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</si>
  <si>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</si>
  <si>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</si>
  <si>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</si>
  <si>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</si>
  <si>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</si>
  <si>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</si>
  <si>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</si>
  <si>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</si>
  <si>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</si>
  <si>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</si>
  <si>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</si>
  <si>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</si>
  <si>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</si>
  <si>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</si>
  <si>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</si>
  <si>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</si>
  <si>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</si>
  <si>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</si>
  <si>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</si>
  <si>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</si>
  <si>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</si>
  <si>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</si>
  <si>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</si>
  <si>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</si>
  <si>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</si>
  <si>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</si>
  <si>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</si>
  <si>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</si>
  <si>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</si>
  <si>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</si>
  <si>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</si>
  <si>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</si>
  <si>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</si>
  <si>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</si>
  <si>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</si>
  <si>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</si>
  <si>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</si>
  <si>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</si>
  <si>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</si>
  <si>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</si>
  <si>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</si>
  <si>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</si>
  <si>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</si>
  <si>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</si>
  <si>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</si>
  <si>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</si>
  <si>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</si>
  <si>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</si>
  <si>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</si>
  <si>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</si>
  <si>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</si>
  <si>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</si>
  <si>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</si>
  <si>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</si>
  <si>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</si>
  <si>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</si>
  <si>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</si>
  <si>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</si>
  <si>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</si>
  <si>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</si>
  <si>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</si>
  <si>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</si>
  <si>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</si>
  <si>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</si>
  <si>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</si>
  <si>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</si>
  <si>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</si>
  <si>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</si>
  <si>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</si>
  <si>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</si>
  <si>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</si>
  <si>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</si>
  <si>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</si>
  <si>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</si>
  <si>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</si>
  <si>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</si>
  <si>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</si>
  <si>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</si>
  <si>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</si>
  <si>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</si>
  <si>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</si>
  <si>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</si>
  <si>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</si>
  <si>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</si>
  <si>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</si>
  <si>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</si>
  <si>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</si>
  <si>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</si>
  <si>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</si>
  <si>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</si>
  <si>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</si>
  <si>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</si>
  <si>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</si>
  <si>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</si>
  <si>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</si>
  <si>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</si>
  <si>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</si>
  <si>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</si>
  <si>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</si>
  <si>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</si>
  <si>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</si>
  <si>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</si>
  <si>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</si>
  <si>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</si>
  <si>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</si>
  <si>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</si>
  <si>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</si>
  <si>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</si>
  <si>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</si>
  <si>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</si>
  <si>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</si>
  <si>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</si>
  <si>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</si>
  <si>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</si>
  <si>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</si>
  <si>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</si>
  <si>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</si>
  <si>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</si>
  <si>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</si>
  <si>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</si>
  <si>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</si>
  <si>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</si>
  <si>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</si>
  <si>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</si>
  <si>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</si>
  <si>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</si>
  <si>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</si>
  <si>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</si>
  <si>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</si>
  <si>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</si>
  <si>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</si>
  <si>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</si>
  <si>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</si>
  <si>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</si>
  <si>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</si>
  <si>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</si>
  <si>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</si>
  <si>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</si>
  <si>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</si>
  <si>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</si>
  <si>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</si>
  <si>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</si>
  <si>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</si>
  <si>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</si>
  <si>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</si>
  <si>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</si>
  <si>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</si>
  <si>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</si>
  <si>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</si>
  <si>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</si>
  <si>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</si>
  <si>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</si>
  <si>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</si>
  <si>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</si>
  <si>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</si>
  <si>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</si>
  <si>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</si>
  <si>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</si>
  <si>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</si>
  <si>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</si>
  <si>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</si>
  <si>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</si>
  <si>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</si>
  <si>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</si>
  <si>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</si>
  <si>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</si>
  <si>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</si>
  <si>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</si>
  <si>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</si>
  <si>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</si>
  <si>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</si>
  <si>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</si>
  <si>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</si>
  <si>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</si>
  <si>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</si>
  <si>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</si>
  <si>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</si>
  <si>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</si>
  <si>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</si>
  <si>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</si>
  <si>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</si>
  <si>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</si>
  <si>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</si>
  <si>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</si>
  <si>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</si>
  <si>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</si>
  <si>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</si>
  <si>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</si>
  <si>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</si>
  <si>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</si>
  <si>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</si>
  <si>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</si>
  <si>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</si>
  <si>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</si>
  <si>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</si>
  <si>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</si>
  <si>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</si>
  <si>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</si>
  <si>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</si>
  <si>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</si>
  <si>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</si>
  <si>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</si>
  <si>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</si>
  <si>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</si>
  <si>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</si>
  <si>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</si>
  <si>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</si>
  <si>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</si>
  <si>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</si>
  <si>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</si>
  <si>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</si>
  <si>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</si>
  <si>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</si>
  <si>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</si>
  <si>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</si>
  <si>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</si>
  <si>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</si>
  <si>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</si>
  <si>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</si>
  <si>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</si>
  <si>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</si>
  <si>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</si>
  <si>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</si>
  <si>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</si>
  <si>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</si>
  <si>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</si>
  <si>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</si>
  <si>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</si>
  <si>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</si>
  <si>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</si>
  <si>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</si>
  <si>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</si>
  <si>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</si>
  <si>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</si>
  <si>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</si>
  <si>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</si>
  <si>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</si>
  <si>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</si>
  <si>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</si>
  <si>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</si>
  <si>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</si>
  <si>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</si>
  <si>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</si>
  <si>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</si>
  <si>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</si>
  <si>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</si>
  <si>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</si>
  <si>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</si>
  <si>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</si>
  <si>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</si>
  <si>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</si>
  <si>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</si>
  <si>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</si>
  <si>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</si>
  <si>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</si>
  <si>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</si>
  <si>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</si>
  <si>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</si>
  <si>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</si>
  <si>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</si>
  <si>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</si>
  <si>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</si>
  <si>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</si>
  <si>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</si>
  <si>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</si>
  <si>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</si>
  <si>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</si>
  <si>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</si>
  <si>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</si>
  <si>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</si>
  <si>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</si>
  <si>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</si>
  <si>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</si>
  <si>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</si>
  <si>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</si>
  <si>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</si>
  <si>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</si>
  <si>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</si>
  <si>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</si>
  <si>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</si>
  <si>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</si>
  <si>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</si>
  <si>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</si>
  <si>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</si>
  <si>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</si>
  <si>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</si>
  <si>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</si>
  <si>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</si>
  <si>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</si>
  <si>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</si>
  <si>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</si>
  <si>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</si>
  <si>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</si>
  <si>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</si>
  <si>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</si>
  <si>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</si>
  <si>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</si>
  <si>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</si>
  <si>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</si>
  <si>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</si>
  <si>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</si>
  <si>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</si>
  <si>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</si>
  <si>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</si>
  <si>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</si>
  <si>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</si>
  <si>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</si>
  <si>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</si>
  <si>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</si>
  <si>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</si>
  <si>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</si>
  <si>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</si>
  <si>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</si>
  <si>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</si>
  <si>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</si>
  <si>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</si>
  <si>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</si>
  <si>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</si>
  <si>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</si>
  <si>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</si>
  <si>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</si>
  <si>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</si>
  <si>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</si>
  <si>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</si>
  <si>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</si>
  <si>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</si>
  <si>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</si>
  <si>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</si>
  <si>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</si>
  <si>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</si>
  <si>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</si>
  <si>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</si>
  <si>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</si>
  <si>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</si>
  <si>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</si>
  <si>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</si>
  <si>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</si>
  <si>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</si>
  <si>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</si>
  <si>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</si>
  <si>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</si>
  <si>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</si>
  <si>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</si>
  <si>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</si>
  <si>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</si>
  <si>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</si>
  <si>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</si>
  <si>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</si>
  <si>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</si>
  <si>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</si>
  <si>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</si>
  <si>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</si>
  <si>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</si>
  <si>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</si>
  <si>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</si>
  <si>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</si>
  <si>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</si>
  <si>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</si>
  <si>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</si>
  <si>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</si>
  <si>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</si>
  <si>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</si>
  <si>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</si>
  <si>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</si>
  <si>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</si>
  <si>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</si>
  <si>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</si>
  <si>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</si>
  <si>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</si>
  <si>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</si>
  <si>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</si>
  <si>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</si>
  <si>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</si>
  <si>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</si>
  <si>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</si>
  <si>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</si>
  <si>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</si>
  <si>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</si>
  <si>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</si>
  <si>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</si>
  <si>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</si>
  <si>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</si>
  <si>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</si>
  <si>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</si>
  <si>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</si>
  <si>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</si>
  <si>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</si>
  <si>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</si>
  <si>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</si>
  <si>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</si>
  <si>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</si>
  <si>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</si>
  <si>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</si>
  <si>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</si>
  <si>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</si>
  <si>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</si>
  <si>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</si>
  <si>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</si>
  <si>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</si>
  <si>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</si>
  <si>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</si>
  <si>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</si>
  <si>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</si>
  <si>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</si>
  <si>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</si>
  <si>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</si>
  <si>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</si>
  <si>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</si>
  <si>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</si>
  <si>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</si>
  <si>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</si>
  <si>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</si>
  <si>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</si>
  <si>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</si>
  <si>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</si>
  <si>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</si>
  <si>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</si>
  <si>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</si>
  <si>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</si>
  <si>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</si>
  <si>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</si>
  <si>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</si>
  <si>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</si>
  <si>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</si>
  <si>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</si>
  <si>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</si>
  <si>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</si>
  <si>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</si>
  <si>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</si>
  <si>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</si>
  <si>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</si>
  <si>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</si>
  <si>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</si>
  <si>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</si>
  <si>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</si>
  <si>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</si>
  <si>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</si>
  <si>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</si>
  <si>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</si>
  <si>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</si>
  <si>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</si>
  <si>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</si>
  <si>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</si>
  <si>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</si>
  <si>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</si>
  <si>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</si>
  <si>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</si>
  <si>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</si>
  <si>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</si>
  <si>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</si>
  <si>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</si>
  <si>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</si>
  <si>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</si>
  <si>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</si>
  <si>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</si>
  <si>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</si>
  <si>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</si>
  <si>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</si>
  <si>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</si>
  <si>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</si>
  <si>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</si>
  <si>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</si>
  <si>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</si>
  <si>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</si>
  <si>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</si>
  <si>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</si>
  <si>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</si>
  <si>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</si>
  <si>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</si>
  <si>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</si>
  <si>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</si>
  <si>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</si>
  <si>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</si>
  <si>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</si>
  <si>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</si>
  <si>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</si>
  <si>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</si>
  <si>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</si>
  <si>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</si>
  <si>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</si>
  <si>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</si>
  <si>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</si>
  <si>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</si>
  <si>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</si>
  <si>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</si>
  <si>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</si>
  <si>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</si>
  <si>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</si>
  <si>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</si>
  <si>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</si>
  <si>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</si>
  <si>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</si>
  <si>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</si>
  <si>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</si>
  <si>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</si>
  <si>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</si>
  <si>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</si>
  <si>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</si>
  <si>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</si>
  <si>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</si>
  <si>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</si>
  <si>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</si>
  <si>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</si>
  <si>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</si>
  <si>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</si>
  <si>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</si>
  <si>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</si>
  <si>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</si>
  <si>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</si>
  <si>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</si>
  <si>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</si>
  <si>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</si>
  <si>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</si>
  <si>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</si>
  <si>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</si>
  <si>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</si>
  <si>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</si>
  <si>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</si>
  <si>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</si>
  <si>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</si>
  <si>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</si>
  <si>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</si>
  <si>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</si>
  <si>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</si>
  <si>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</si>
  <si>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</si>
  <si>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</si>
  <si>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</si>
  <si>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</si>
  <si>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</si>
  <si>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</si>
  <si>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</si>
  <si>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</si>
  <si>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</si>
  <si>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</si>
  <si>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</si>
  <si>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</si>
  <si>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</si>
  <si>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</si>
  <si>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</si>
  <si>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</si>
  <si>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</si>
  <si>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</si>
  <si>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</si>
  <si>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</si>
  <si>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</si>
  <si>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</si>
  <si>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</si>
  <si>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</si>
  <si>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</si>
  <si>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</si>
  <si>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</si>
  <si>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</si>
  <si>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</si>
  <si>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</si>
  <si>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</si>
  <si>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</si>
  <si>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</si>
  <si>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</si>
  <si>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</si>
  <si>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</si>
  <si>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</si>
  <si>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</si>
  <si>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</si>
  <si>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</si>
  <si>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</si>
  <si>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</si>
  <si>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</si>
  <si>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</si>
  <si>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</si>
  <si>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</si>
  <si>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</si>
  <si>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</si>
  <si>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</si>
  <si>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</si>
  <si>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</si>
  <si>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</si>
  <si>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</si>
  <si>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</si>
  <si>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</si>
  <si>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</si>
  <si>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</si>
  <si>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</si>
  <si>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</si>
  <si>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</si>
  <si>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</si>
  <si>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</si>
  <si>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</si>
  <si>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</si>
  <si>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</si>
  <si>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</si>
  <si>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</si>
  <si>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</si>
  <si>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</si>
  <si>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</si>
  <si>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</si>
  <si>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</si>
  <si>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</si>
  <si>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</si>
  <si>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</si>
  <si>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</si>
  <si>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</si>
  <si>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</si>
  <si>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</si>
  <si>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</si>
  <si>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</si>
  <si>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</si>
  <si>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</si>
  <si>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</si>
  <si>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</si>
  <si>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</si>
  <si>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</si>
  <si>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</si>
  <si>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</si>
  <si>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</si>
  <si>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</si>
  <si>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</si>
  <si>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</si>
  <si>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</si>
  <si>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</si>
  <si>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</si>
  <si>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</si>
  <si>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</si>
  <si>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</si>
  <si>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</si>
  <si>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</si>
  <si>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</si>
  <si>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</si>
  <si>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</si>
  <si>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</si>
  <si>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</si>
  <si>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</si>
  <si>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</si>
  <si>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</si>
  <si>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</si>
  <si>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</si>
  <si>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</si>
  <si>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</si>
  <si>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</si>
  <si>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</si>
  <si>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</si>
  <si>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</si>
  <si>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</si>
  <si>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</si>
  <si>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</si>
  <si>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</si>
  <si>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</si>
  <si>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</si>
  <si>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</si>
  <si>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</si>
  <si>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</si>
  <si>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</si>
  <si>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</si>
  <si>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</si>
  <si>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</si>
  <si>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</si>
  <si>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</si>
  <si>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</si>
  <si>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</si>
  <si>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</si>
  <si>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</si>
  <si>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</si>
  <si>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</si>
  <si>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</si>
  <si>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</si>
  <si>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</si>
  <si>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</si>
  <si>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</si>
  <si>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</si>
  <si>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</si>
  <si>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</si>
  <si>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</si>
  <si>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</si>
  <si>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</si>
  <si>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</si>
  <si>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</si>
  <si>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</si>
  <si>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</si>
  <si>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</si>
  <si>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</si>
  <si>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</si>
  <si>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</si>
  <si>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</si>
  <si>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</si>
  <si>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</si>
  <si>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</si>
  <si>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</si>
  <si>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</si>
  <si>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</si>
  <si>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</si>
  <si>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</si>
  <si>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</si>
  <si>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</si>
  <si>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</si>
  <si>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</si>
  <si>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</si>
  <si>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</si>
  <si>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</si>
  <si>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</si>
  <si>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</si>
  <si>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</si>
  <si>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</si>
  <si>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</si>
  <si>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</si>
  <si>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</si>
  <si>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</si>
  <si>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</si>
  <si>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</si>
  <si>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</si>
  <si>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</si>
  <si>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</si>
  <si>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</si>
  <si>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</si>
  <si>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</si>
  <si>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</si>
  <si>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</si>
  <si>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</si>
  <si>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</si>
  <si>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</si>
  <si>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</si>
  <si>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</si>
  <si>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</si>
  <si>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</si>
  <si>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</si>
  <si>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</si>
  <si>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</si>
  <si>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</si>
  <si>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</si>
  <si>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</si>
  <si>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</si>
  <si>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</si>
  <si>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</si>
  <si>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</si>
  <si>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</si>
  <si>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</si>
  <si>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</si>
  <si>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</si>
  <si>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</si>
  <si>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</si>
  <si>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</si>
  <si>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</si>
  <si>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</si>
  <si>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</si>
  <si>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</si>
  <si>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</si>
  <si>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</si>
  <si>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</si>
  <si>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</si>
  <si>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</si>
  <si>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</si>
  <si>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</si>
  <si>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</si>
  <si>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</si>
  <si>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</si>
  <si>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</si>
  <si>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</si>
  <si>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</si>
  <si>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</si>
  <si>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</si>
  <si>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</si>
  <si>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</si>
  <si>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</si>
  <si>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</si>
  <si>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</si>
  <si>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</si>
  <si>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</si>
  <si>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</si>
  <si>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</si>
  <si>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</si>
  <si>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</si>
  <si>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</si>
  <si>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</si>
  <si>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</si>
  <si>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</si>
  <si>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</si>
  <si>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</si>
  <si>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</si>
  <si>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</si>
  <si>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</si>
  <si>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</si>
  <si>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</si>
  <si>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</si>
  <si>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</si>
  <si>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</si>
  <si>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</si>
  <si>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</si>
  <si>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</si>
  <si>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</si>
  <si>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</si>
  <si>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</si>
  <si>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</si>
  <si>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</si>
  <si>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</si>
  <si>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</si>
  <si>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</si>
  <si>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</si>
  <si>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</si>
  <si>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</si>
  <si>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</si>
  <si>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</si>
  <si>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</si>
  <si>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</si>
  <si>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</si>
  <si>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</si>
  <si>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</si>
  <si>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</si>
  <si>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</si>
  <si>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</si>
  <si>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</si>
  <si>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</si>
  <si>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</si>
  <si>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</si>
  <si>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</si>
  <si>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</si>
  <si>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</si>
  <si>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</si>
  <si>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</si>
  <si>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</si>
  <si>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</si>
  <si>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</si>
  <si>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</si>
  <si>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</si>
  <si>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</si>
  <si>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</si>
  <si>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</si>
  <si>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</si>
  <si>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</si>
  <si>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</si>
  <si>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</si>
  <si>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</si>
  <si>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</si>
  <si>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</si>
  <si>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</si>
  <si>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</si>
  <si>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</si>
  <si>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</si>
  <si>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</si>
  <si>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</si>
  <si>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</si>
  <si>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</si>
  <si>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</si>
  <si>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</si>
  <si>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</si>
  <si>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</si>
  <si>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</si>
  <si>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</si>
  <si>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</si>
  <si>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</si>
  <si>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</si>
  <si>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</si>
  <si>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</si>
  <si>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</si>
  <si>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</si>
  <si>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</si>
  <si>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</si>
  <si>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</si>
  <si>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</si>
  <si>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</si>
  <si>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</si>
  <si>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</si>
  <si>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</si>
  <si>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</si>
  <si>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</si>
  <si>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</si>
  <si>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</si>
  <si>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</si>
  <si>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</si>
  <si>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</si>
  <si>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</si>
  <si>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</si>
  <si>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</si>
  <si>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</si>
  <si>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</si>
  <si>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</si>
  <si>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</si>
  <si>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</si>
  <si>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</si>
  <si>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</si>
  <si>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</si>
  <si>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</si>
  <si>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</si>
  <si>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</si>
  <si>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</si>
  <si>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</si>
  <si>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</si>
  <si>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</si>
  <si>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</si>
  <si>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</si>
  <si>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</si>
  <si>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</si>
  <si>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</si>
  <si>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</si>
  <si>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</si>
  <si>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</si>
  <si>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</si>
  <si>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</si>
  <si>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</si>
  <si>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</si>
  <si>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</si>
  <si>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</si>
  <si>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</si>
  <si>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</si>
  <si>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</si>
  <si>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</si>
  <si>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</si>
  <si>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</si>
  <si>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</si>
  <si>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</si>
  <si>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</si>
  <si>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</si>
  <si>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</si>
  <si>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</si>
  <si>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</si>
  <si>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</si>
  <si>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</si>
  <si>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</si>
  <si>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</si>
  <si>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</si>
  <si>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</si>
  <si>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</si>
  <si>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</si>
  <si>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</si>
  <si>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</si>
  <si>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</si>
  <si>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</si>
  <si>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</si>
  <si>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</si>
  <si>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</si>
  <si>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</si>
  <si>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</si>
  <si>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</si>
  <si>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</si>
  <si>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</si>
  <si>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</si>
  <si>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</si>
  <si>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</si>
  <si>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</si>
  <si>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</si>
  <si>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</si>
  <si>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</si>
  <si>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</si>
  <si>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</si>
  <si>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</si>
  <si>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</si>
  <si>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</si>
  <si>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</si>
  <si>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</si>
  <si>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</si>
  <si>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</si>
  <si>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</si>
  <si>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</si>
  <si>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</si>
  <si>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</si>
  <si>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</si>
  <si>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</si>
  <si>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</si>
  <si>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</si>
  <si>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</si>
  <si>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</si>
  <si>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</si>
  <si>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</si>
  <si>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</si>
  <si>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</si>
  <si>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</si>
  <si>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</si>
  <si>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</si>
  <si>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</si>
  <si>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</si>
  <si>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</si>
  <si>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</si>
  <si>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</si>
  <si>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</si>
  <si>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</si>
  <si>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</si>
  <si>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</si>
  <si>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</si>
  <si>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</si>
  <si>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</si>
  <si>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</si>
  <si>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</si>
  <si>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</si>
  <si>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</si>
  <si>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</si>
  <si>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</si>
  <si>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</si>
  <si>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</si>
  <si>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</si>
  <si>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</si>
  <si>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</si>
  <si>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</si>
  <si>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</si>
  <si>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</si>
  <si>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</si>
  <si>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</si>
  <si>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</si>
  <si>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</si>
  <si>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</si>
  <si>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</si>
  <si>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</si>
  <si>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</si>
  <si>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</si>
  <si>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</si>
  <si>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</si>
  <si>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</si>
  <si>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</si>
  <si>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</si>
  <si>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</si>
  <si>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</si>
  <si>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</si>
  <si>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</si>
  <si>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</si>
  <si>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</si>
  <si>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</si>
  <si>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</si>
  <si>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</si>
  <si>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</si>
  <si>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</si>
  <si>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</si>
  <si>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</si>
  <si>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</si>
  <si>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</si>
  <si>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</si>
  <si>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</si>
  <si>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</si>
  <si>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</si>
  <si>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</si>
  <si>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</si>
  <si>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</si>
  <si>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</si>
  <si>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</si>
  <si>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</si>
  <si>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</si>
  <si>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</si>
  <si>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</si>
  <si>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</si>
  <si>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</si>
  <si>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</si>
  <si>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</si>
  <si>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</si>
  <si>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</si>
  <si>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</si>
  <si>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</si>
  <si>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</si>
  <si>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</si>
  <si>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</si>
  <si>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</si>
  <si>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</si>
  <si>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</si>
  <si>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</si>
  <si>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</si>
  <si>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</si>
  <si>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</si>
  <si>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</si>
  <si>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</si>
  <si>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</si>
  <si>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</si>
  <si>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</si>
  <si>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</si>
  <si>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</si>
  <si>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</si>
  <si>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</si>
  <si>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</si>
  <si>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</si>
  <si>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</si>
  <si>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</si>
  <si>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</si>
  <si>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</si>
  <si>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</si>
  <si>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</si>
  <si>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</si>
  <si>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</si>
  <si>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</si>
  <si>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</si>
  <si>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</si>
  <si>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</si>
  <si>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</si>
  <si>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</si>
  <si>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</si>
  <si>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</si>
  <si>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</si>
  <si>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</si>
  <si>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</si>
  <si>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</si>
  <si>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</si>
  <si>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</si>
  <si>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</si>
  <si>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</si>
  <si>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</si>
  <si>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</si>
  <si>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</si>
  <si>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</si>
  <si>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</si>
  <si>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</si>
  <si>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</si>
  <si>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</si>
  <si>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</si>
  <si>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</si>
  <si>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</si>
  <si>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</si>
  <si>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</si>
  <si>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</si>
  <si>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</si>
  <si>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</si>
  <si>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</si>
  <si>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</si>
  <si>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</si>
  <si>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</si>
  <si>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</si>
  <si>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</si>
  <si>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</si>
  <si>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</si>
  <si>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</si>
  <si>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</si>
  <si>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</si>
  <si>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</si>
  <si>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</si>
  <si>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</si>
  <si>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</si>
  <si>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</si>
  <si>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</si>
  <si>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</si>
  <si>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</si>
  <si>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</si>
  <si>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</si>
  <si>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</si>
  <si>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</si>
  <si>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</si>
  <si>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</si>
  <si>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</si>
  <si>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</si>
  <si>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</si>
  <si>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</si>
  <si>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</si>
  <si>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</si>
  <si>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</si>
  <si>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</si>
  <si>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</si>
  <si>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</si>
  <si>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</si>
  <si>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</si>
  <si>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</si>
  <si>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</si>
  <si>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</si>
  <si>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</si>
  <si>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</si>
  <si>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</si>
  <si>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</si>
  <si>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</si>
  <si>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</si>
  <si>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</si>
  <si>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</si>
  <si>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</si>
  <si>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</si>
  <si>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</si>
  <si>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</si>
  <si>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</si>
  <si>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</si>
  <si>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</si>
  <si>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</si>
  <si>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</si>
  <si>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</si>
  <si>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</si>
  <si>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</si>
  <si>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</si>
  <si>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</si>
  <si>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</si>
  <si>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</si>
  <si>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</si>
  <si>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</si>
  <si>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</si>
  <si>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</si>
  <si>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</si>
  <si>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</si>
  <si>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</si>
  <si>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</si>
  <si>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</si>
  <si>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</si>
  <si>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</si>
  <si>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</si>
  <si>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</si>
  <si>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</si>
  <si>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</si>
  <si>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</si>
  <si>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</si>
  <si>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</si>
  <si>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</si>
  <si>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</si>
  <si>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</si>
  <si>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</si>
  <si>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</si>
  <si>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</si>
  <si>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</si>
  <si>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</si>
  <si>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</si>
  <si>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</si>
  <si>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</si>
  <si>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</si>
  <si>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</si>
  <si>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</si>
  <si>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</si>
  <si>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</si>
  <si>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</si>
  <si>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</si>
  <si>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</si>
  <si>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</si>
  <si>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</si>
  <si>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</si>
  <si>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</si>
  <si>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</si>
  <si>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</si>
  <si>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</si>
  <si>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</si>
  <si>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</si>
  <si>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</si>
  <si>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</si>
  <si>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</si>
  <si>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</si>
  <si>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</si>
  <si>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</si>
  <si>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</si>
  <si>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</si>
  <si>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</si>
  <si>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</si>
  <si>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</si>
  <si>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</si>
  <si>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</si>
  <si>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</si>
  <si>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</si>
  <si>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</si>
  <si>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</si>
  <si>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</si>
  <si>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</si>
  <si>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</si>
  <si>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</si>
  <si>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</si>
  <si>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</si>
  <si>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</si>
  <si>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</si>
  <si>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</si>
  <si>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</si>
  <si>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</si>
  <si>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</si>
  <si>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</si>
  <si>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</si>
  <si>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</si>
  <si>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</si>
  <si>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</si>
  <si>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</si>
  <si>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</si>
  <si>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</si>
  <si>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</si>
  <si>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</si>
  <si>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</si>
  <si>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</si>
  <si>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</si>
  <si>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</si>
  <si>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</si>
  <si>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</si>
  <si>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</si>
  <si>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</si>
  <si>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</si>
  <si>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</si>
  <si>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</si>
  <si>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</si>
  <si>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</si>
  <si>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</si>
  <si>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</si>
  <si>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</si>
  <si>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</si>
  <si>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</si>
  <si>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</si>
  <si>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</si>
  <si>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</si>
  <si>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</si>
  <si>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</si>
  <si>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</si>
  <si>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</si>
  <si>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</si>
  <si>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</si>
  <si>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</si>
  <si>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</si>
  <si>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</si>
  <si>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</si>
  <si>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</si>
  <si>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</si>
  <si>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</si>
  <si>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</si>
  <si>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</si>
  <si>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</si>
  <si>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</si>
  <si>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</si>
  <si>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</si>
  <si>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</si>
  <si>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</si>
  <si>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</si>
  <si>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</si>
  <si>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</si>
  <si>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</si>
  <si>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</si>
  <si>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</si>
  <si>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</si>
  <si>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</si>
  <si>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</si>
  <si>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</si>
  <si>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</si>
  <si>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</si>
  <si>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</si>
  <si>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</si>
  <si>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</si>
  <si>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</si>
  <si>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</si>
  <si>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</si>
  <si>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</si>
  <si>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</si>
  <si>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</si>
  <si>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</si>
  <si>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</si>
  <si>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</si>
  <si>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</si>
  <si>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</si>
  <si>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</si>
  <si>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</si>
  <si>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</si>
  <si>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</si>
  <si>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</si>
  <si>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</si>
  <si>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</si>
  <si>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</si>
  <si>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</si>
  <si>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</si>
  <si>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</si>
  <si>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</si>
  <si>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</si>
  <si>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</si>
  <si>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</si>
  <si>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</si>
  <si>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</si>
  <si>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</si>
  <si>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</si>
  <si>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</si>
  <si>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</si>
  <si>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</si>
  <si>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</si>
  <si>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</si>
  <si>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</si>
  <si>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</si>
  <si>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</si>
  <si>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</si>
  <si>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</si>
  <si>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</si>
  <si>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</si>
  <si>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</si>
  <si>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</si>
  <si>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</si>
  <si>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</si>
  <si>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</si>
  <si>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</si>
  <si>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</si>
  <si>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</si>
  <si>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</si>
  <si>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</si>
  <si>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</si>
  <si>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</si>
  <si>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</si>
  <si>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</si>
  <si>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</si>
  <si>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</si>
  <si>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</si>
  <si>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</si>
  <si>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</si>
  <si>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</si>
  <si>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</si>
  <si>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</si>
  <si>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</si>
  <si>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</si>
  <si>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</si>
  <si>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</si>
  <si>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</si>
  <si>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</si>
  <si>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</si>
  <si>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</si>
  <si>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</si>
  <si>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</si>
  <si>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</si>
  <si>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</si>
  <si>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</si>
  <si>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</si>
  <si>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</si>
  <si>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</si>
  <si>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</si>
  <si>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</si>
  <si>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</si>
  <si>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</si>
  <si>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</si>
  <si>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</si>
  <si>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</si>
  <si>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</si>
  <si>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</si>
  <si>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</si>
  <si>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</si>
  <si>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</si>
  <si>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</si>
  <si>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</si>
  <si>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</si>
  <si>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</si>
  <si>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</si>
  <si>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</si>
  <si>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</si>
  <si>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</si>
  <si>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</si>
  <si>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</si>
  <si>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</si>
  <si>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</si>
  <si>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</si>
  <si>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</si>
  <si>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</si>
  <si>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</si>
  <si>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</si>
  <si>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</si>
  <si>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</si>
  <si>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</si>
  <si>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</si>
  <si>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</si>
  <si>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</si>
  <si>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</si>
  <si>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</si>
  <si>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</si>
  <si>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</si>
  <si>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</si>
  <si>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</si>
  <si>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</si>
  <si>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</si>
  <si>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</si>
  <si>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</si>
  <si>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</si>
  <si>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</si>
  <si>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</si>
  <si>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</si>
  <si>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</si>
  <si>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</si>
  <si>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</si>
  <si>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</si>
  <si>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</si>
  <si>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</si>
  <si>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</si>
  <si>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</si>
  <si>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</si>
  <si>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</si>
  <si>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</si>
  <si>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</si>
  <si>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</si>
  <si>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</si>
  <si>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</si>
  <si>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</si>
  <si>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</si>
  <si>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</si>
  <si>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</si>
  <si>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</si>
  <si>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</si>
  <si>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</si>
  <si>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</si>
  <si>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</si>
  <si>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</si>
  <si>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</si>
  <si>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</si>
  <si>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</si>
  <si>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</si>
  <si>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</si>
  <si>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</si>
  <si>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</si>
  <si>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</si>
  <si>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</si>
  <si>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</si>
  <si>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</si>
  <si>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</si>
  <si>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</si>
  <si>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</si>
  <si>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</si>
  <si>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</si>
  <si>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</si>
  <si>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</si>
  <si>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</si>
  <si>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</si>
  <si>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</si>
  <si>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</si>
  <si>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</si>
  <si>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</si>
  <si>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</si>
  <si>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</si>
  <si>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</si>
  <si>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</si>
  <si>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</si>
  <si>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</si>
  <si>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</si>
  <si>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</si>
  <si>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</si>
  <si>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</si>
  <si>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</si>
  <si>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</si>
  <si>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</si>
  <si>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</si>
  <si>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</si>
  <si>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</si>
  <si>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</si>
  <si>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</si>
  <si>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</si>
  <si>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</si>
  <si>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</si>
  <si>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</si>
  <si>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</si>
  <si>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</si>
  <si>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</si>
  <si>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</si>
  <si>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</si>
  <si>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</si>
  <si>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</si>
  <si>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</si>
  <si>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</si>
  <si>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</si>
  <si>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</si>
  <si>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</si>
  <si>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</si>
  <si>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</si>
  <si>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</si>
  <si>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</si>
  <si>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</si>
  <si>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</si>
  <si>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</si>
  <si>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</si>
  <si>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</si>
  <si>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</si>
  <si>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</si>
  <si>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</si>
  <si>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</si>
  <si>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</si>
  <si>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</si>
  <si>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</si>
  <si>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</si>
  <si>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</si>
  <si>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</si>
  <si>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</si>
  <si>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</si>
  <si>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</si>
  <si>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</si>
  <si>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</si>
  <si>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</si>
  <si>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</si>
  <si>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</si>
  <si>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</si>
  <si>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</si>
  <si>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</si>
  <si>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</si>
  <si>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</si>
  <si>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</si>
  <si>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</si>
  <si>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</si>
  <si>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</si>
  <si>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</si>
  <si>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</si>
  <si>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</si>
  <si>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</si>
  <si>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</si>
  <si>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</si>
  <si>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</si>
  <si>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</si>
  <si>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</si>
  <si>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</si>
  <si>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</si>
  <si>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</si>
  <si>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</si>
  <si>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</si>
  <si>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</si>
  <si>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</si>
  <si>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</si>
  <si>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</si>
  <si>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</si>
  <si>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</si>
  <si>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</si>
  <si>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</si>
  <si>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</si>
  <si>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</si>
  <si>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</si>
  <si>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</si>
  <si>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</si>
  <si>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</si>
  <si>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</si>
  <si>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</si>
  <si>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</si>
  <si>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</si>
  <si>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</si>
  <si>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</si>
  <si>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</si>
  <si>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</si>
  <si>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</si>
  <si>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</si>
  <si>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</si>
  <si>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</si>
  <si>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</si>
  <si>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</si>
  <si>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</si>
  <si>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</si>
  <si>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</si>
  <si>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</si>
  <si>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</si>
  <si>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</si>
  <si>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</si>
  <si>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</si>
  <si>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</si>
  <si>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</si>
  <si>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</si>
  <si>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</si>
  <si>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</si>
  <si>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</si>
  <si>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</si>
  <si>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</si>
  <si>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</si>
  <si>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</si>
  <si>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</si>
  <si>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</si>
  <si>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</si>
  <si>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</si>
  <si>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</si>
  <si>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</si>
  <si>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</si>
  <si>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</si>
  <si>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</si>
  <si>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</si>
  <si>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</si>
  <si>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</si>
  <si>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</si>
  <si>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</si>
  <si>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</si>
  <si>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</si>
  <si>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</si>
  <si>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</si>
  <si>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</si>
  <si>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</si>
  <si>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</si>
  <si>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</si>
  <si>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</si>
  <si>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</si>
  <si>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</si>
  <si>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</si>
  <si>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</si>
  <si>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</si>
  <si>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</si>
  <si>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</si>
  <si>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</si>
  <si>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</si>
  <si>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</si>
  <si>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</si>
  <si>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</si>
  <si>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</si>
  <si>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</si>
  <si>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</si>
  <si>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</si>
  <si>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</si>
  <si>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</si>
  <si>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</si>
  <si>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</si>
  <si>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</si>
  <si>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</si>
  <si>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</si>
  <si>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</si>
  <si>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</si>
  <si>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</si>
  <si>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</si>
  <si>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</si>
  <si>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</si>
  <si>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</si>
  <si>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</si>
  <si>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</si>
  <si>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</si>
  <si>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</si>
  <si>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</si>
  <si>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</si>
  <si>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</si>
  <si>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</si>
  <si>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</si>
  <si>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</si>
  <si>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</si>
  <si>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</si>
  <si>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</si>
  <si>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</si>
  <si>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</si>
  <si>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</si>
  <si>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</si>
  <si>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</si>
  <si>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</si>
  <si>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</si>
  <si>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</si>
  <si>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</si>
  <si>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</si>
  <si>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</si>
  <si>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</si>
  <si>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</si>
  <si>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</si>
  <si>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</si>
  <si>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</si>
  <si>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</si>
  <si>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</si>
  <si>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</si>
  <si>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</si>
  <si>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</si>
  <si>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</si>
  <si>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</si>
  <si>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</si>
  <si>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</si>
  <si>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</si>
  <si>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</si>
  <si>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</si>
  <si>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</si>
  <si>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</si>
  <si>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</si>
  <si>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</si>
  <si>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</si>
  <si>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</si>
  <si>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</si>
  <si>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</si>
  <si>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</si>
  <si>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</si>
  <si>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</si>
  <si>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</si>
  <si>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</si>
  <si>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</si>
  <si>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</si>
  <si>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</si>
  <si>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</si>
  <si>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</si>
  <si>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</si>
  <si>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</si>
  <si>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</si>
  <si>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</si>
  <si>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</si>
  <si>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</si>
  <si>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</si>
  <si>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</si>
  <si>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</si>
  <si>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</si>
  <si>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</si>
  <si>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</si>
  <si>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</si>
  <si>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</si>
  <si>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</si>
  <si>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</si>
  <si>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</si>
  <si>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</si>
  <si>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</si>
  <si>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</si>
  <si>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</si>
  <si>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</si>
  <si>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</si>
  <si>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</si>
  <si>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</si>
  <si>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</si>
  <si>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</si>
  <si>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</si>
  <si>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</si>
  <si>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</si>
  <si>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</si>
  <si>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</si>
  <si>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</si>
  <si>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</si>
  <si>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</si>
  <si>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</si>
  <si>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</si>
  <si>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</si>
  <si>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</si>
  <si>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</si>
  <si>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</si>
  <si>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</si>
  <si>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</si>
  <si>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</si>
  <si>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</si>
  <si>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</si>
  <si>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</si>
  <si>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</si>
  <si>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</si>
  <si>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</si>
  <si>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</si>
  <si>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</si>
  <si>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</si>
  <si>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</si>
  <si>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</si>
  <si>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</si>
  <si>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</si>
  <si>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</si>
  <si>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</si>
  <si>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</si>
  <si>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</si>
  <si>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</si>
  <si>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</si>
  <si>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</si>
  <si>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</si>
  <si>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</si>
  <si>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</si>
  <si>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</si>
  <si>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</si>
  <si>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</si>
  <si>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</si>
  <si>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</si>
  <si>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</si>
  <si>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</si>
  <si>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</si>
  <si>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</si>
  <si>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</si>
  <si>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</si>
  <si>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</si>
  <si>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</si>
  <si>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</si>
  <si>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</si>
  <si>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</si>
  <si>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</si>
  <si>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</si>
  <si>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</si>
  <si>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</si>
  <si>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</si>
  <si>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</si>
  <si>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</si>
  <si>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</si>
  <si>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</si>
  <si>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</si>
  <si>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</si>
  <si>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</si>
  <si>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</si>
  <si>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</si>
  <si>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</si>
  <si>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</si>
  <si>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</si>
  <si>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</si>
  <si>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</si>
  <si>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</si>
  <si>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</si>
  <si>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</si>
  <si>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</si>
  <si>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</si>
  <si>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</si>
  <si>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</si>
  <si>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</si>
  <si>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</si>
  <si>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</si>
  <si>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</si>
  <si>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</si>
  <si>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</si>
  <si>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</si>
  <si>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</si>
  <si>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</si>
  <si>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</si>
  <si>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</si>
  <si>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</si>
  <si>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</si>
  <si>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</si>
  <si>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</si>
  <si>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</si>
  <si>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</si>
  <si>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</si>
  <si>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</si>
  <si>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</si>
  <si>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</si>
  <si>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</si>
  <si>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</si>
  <si>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</si>
  <si>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</si>
  <si>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</si>
  <si>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</si>
  <si>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</si>
  <si>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</si>
  <si>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</si>
  <si>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</si>
  <si>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</si>
  <si>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</si>
  <si>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</si>
  <si>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</si>
  <si>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</si>
  <si>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</si>
  <si>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</si>
  <si>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</si>
  <si>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</si>
  <si>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</si>
  <si>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</si>
  <si>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</si>
  <si>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</si>
  <si>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</si>
  <si>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</si>
  <si>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</si>
  <si>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</si>
  <si>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</si>
  <si>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</si>
  <si>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</si>
  <si>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</si>
  <si>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</si>
  <si>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</si>
  <si>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</si>
  <si>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</si>
  <si>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</si>
  <si>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</si>
  <si>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</si>
  <si>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</si>
  <si>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</si>
  <si>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</si>
  <si>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</si>
  <si>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</si>
  <si>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</si>
  <si>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</si>
  <si>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</si>
  <si>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</si>
  <si>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</si>
  <si>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</si>
  <si>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</si>
  <si>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</si>
  <si>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</si>
  <si>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</si>
  <si>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</si>
  <si>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</si>
  <si>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</si>
  <si>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</si>
  <si>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</si>
  <si>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</si>
  <si>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</si>
  <si>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</si>
  <si>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</si>
  <si>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</si>
  <si>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</si>
  <si>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</si>
  <si>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</si>
  <si>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</si>
  <si>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</si>
  <si>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</si>
  <si>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</si>
  <si>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</si>
  <si>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</si>
  <si>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</si>
  <si>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</si>
  <si>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</si>
  <si>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</si>
  <si>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</si>
  <si>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</si>
  <si>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</si>
  <si>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</si>
  <si>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</si>
  <si>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</si>
  <si>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</si>
  <si>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</si>
  <si>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</si>
  <si>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</si>
  <si>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</si>
  <si>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</si>
  <si>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</si>
  <si>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</si>
  <si>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</si>
  <si>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</si>
  <si>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</si>
  <si>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</si>
  <si>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</si>
  <si>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</si>
  <si>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</si>
  <si>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</si>
  <si>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</si>
  <si>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</si>
  <si>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</si>
  <si>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</si>
  <si>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</si>
  <si>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</si>
  <si>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</si>
  <si>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</si>
  <si>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</si>
  <si>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</si>
  <si>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</si>
  <si>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</si>
  <si>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</si>
  <si>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</si>
  <si>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</si>
  <si>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</si>
  <si>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</si>
  <si>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</si>
  <si>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</si>
  <si>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</si>
  <si>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</si>
  <si>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</si>
  <si>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</si>
  <si>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</si>
  <si>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</si>
  <si>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</si>
  <si>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</si>
  <si>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</si>
  <si>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</si>
  <si>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</si>
  <si>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</si>
  <si>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</si>
  <si>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</si>
  <si>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</si>
  <si>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</si>
  <si>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</si>
  <si>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</si>
  <si>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</si>
  <si>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</si>
  <si>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</si>
  <si>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</si>
  <si>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</si>
  <si>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</si>
  <si>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</si>
  <si>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</si>
  <si>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</si>
  <si>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</si>
  <si>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</si>
  <si>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</si>
  <si>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</si>
  <si>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</si>
  <si>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</si>
  <si>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</si>
  <si>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</si>
  <si>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</si>
  <si>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</si>
  <si>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</si>
  <si>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</si>
  <si>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</si>
  <si>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</si>
  <si>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</si>
  <si>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</si>
  <si>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</si>
  <si>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</si>
  <si>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</si>
  <si>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</si>
  <si>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</si>
  <si>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</si>
  <si>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</si>
  <si>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</si>
  <si>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</si>
  <si>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</si>
  <si>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</si>
  <si>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</si>
  <si>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</si>
  <si>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</si>
  <si>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</si>
  <si>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</si>
  <si>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</si>
  <si>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</si>
  <si>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</si>
  <si>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</si>
  <si>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</si>
  <si>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</si>
  <si>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</si>
  <si>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</si>
  <si>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</si>
  <si>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</si>
  <si>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</si>
  <si>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</si>
  <si>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</si>
  <si>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</si>
  <si>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</si>
  <si>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</si>
  <si>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</si>
  <si>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</si>
  <si>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</si>
  <si>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</si>
  <si>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</si>
  <si>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</si>
  <si>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</si>
  <si>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</si>
  <si>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</si>
  <si>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</si>
  <si>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</si>
  <si>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</si>
  <si>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</si>
  <si>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</si>
  <si>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</si>
  <si>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</si>
  <si>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</si>
  <si>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</si>
  <si>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</si>
  <si>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</si>
  <si>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</si>
  <si>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</si>
  <si>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</si>
  <si>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</si>
  <si>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</si>
  <si>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</si>
  <si>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</si>
  <si>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</si>
  <si>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</si>
  <si>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</si>
  <si>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</si>
  <si>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</si>
  <si>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</si>
  <si>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</si>
  <si>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</si>
  <si>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</si>
  <si>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</si>
  <si>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</si>
  <si>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</si>
  <si>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</si>
  <si>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</si>
  <si>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</si>
  <si>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</si>
  <si>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</si>
  <si>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</si>
  <si>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</si>
  <si>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</si>
  <si>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</si>
  <si>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</si>
  <si>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</si>
  <si>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</si>
  <si>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</si>
  <si>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</si>
  <si>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</si>
  <si>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</si>
  <si>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</si>
  <si>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</si>
  <si>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</si>
  <si>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</si>
  <si>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</si>
  <si>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</si>
  <si>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</si>
  <si>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</si>
  <si>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</si>
  <si>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</si>
  <si>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</si>
  <si>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</si>
  <si>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</si>
  <si>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</si>
  <si>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</si>
  <si>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</si>
  <si>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</si>
  <si>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</si>
  <si>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</si>
  <si>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</si>
  <si>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</si>
  <si>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</si>
  <si>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</si>
  <si>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</si>
  <si>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</si>
  <si>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</si>
  <si>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</si>
  <si>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</si>
  <si>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</si>
  <si>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</si>
  <si>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</si>
  <si>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</si>
  <si>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</si>
  <si>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</si>
  <si>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</si>
  <si>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</si>
  <si>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</si>
  <si>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</si>
  <si>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</si>
  <si>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</si>
  <si>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</si>
  <si>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</si>
  <si>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</si>
  <si>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</si>
  <si>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</si>
  <si>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</si>
  <si>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</si>
  <si>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</si>
  <si>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</si>
  <si>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</si>
  <si>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</si>
  <si>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</si>
  <si>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</si>
  <si>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</si>
  <si>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</si>
  <si>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</si>
  <si>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</si>
  <si>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</si>
  <si>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</si>
  <si>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</si>
  <si>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</si>
  <si>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</si>
  <si>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</si>
  <si>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</si>
  <si>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</si>
  <si>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</si>
  <si>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</si>
  <si>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</si>
  <si>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</si>
  <si>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</si>
  <si>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</si>
  <si>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</si>
  <si>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</si>
  <si>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</si>
  <si>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</si>
  <si>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</si>
  <si>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</si>
  <si>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</si>
  <si>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</si>
  <si>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</si>
  <si>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</si>
  <si>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</si>
  <si>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</si>
  <si>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</si>
  <si>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</si>
  <si>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</si>
  <si>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</si>
  <si>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</si>
  <si>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</si>
  <si>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</si>
  <si>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</si>
  <si>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</si>
  <si>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</si>
  <si>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</si>
  <si>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</si>
  <si>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</si>
  <si>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</si>
  <si>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</si>
  <si>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</si>
  <si>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</si>
  <si>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</si>
  <si>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</si>
  <si>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</si>
  <si>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</si>
  <si>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</si>
  <si>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</si>
  <si>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</si>
  <si>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</si>
  <si>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</si>
  <si>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</si>
  <si>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</si>
  <si>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</si>
  <si>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</si>
  <si>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</si>
  <si>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</si>
  <si>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</si>
  <si>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</si>
  <si>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</si>
  <si>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</si>
  <si>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</si>
  <si>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</si>
  <si>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</si>
  <si>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</si>
  <si>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</si>
  <si>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</si>
  <si>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</si>
  <si>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</si>
  <si>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</si>
  <si>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</si>
  <si>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</si>
  <si>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</si>
  <si>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</si>
  <si>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</si>
  <si>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</si>
  <si>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</si>
  <si>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</si>
  <si>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</si>
  <si>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</si>
  <si>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</si>
  <si>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</si>
  <si>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</si>
  <si>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</si>
  <si>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</si>
  <si>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</si>
  <si>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</si>
  <si>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</si>
  <si>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</si>
  <si>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</si>
  <si>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</si>
  <si>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</si>
  <si>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</si>
  <si>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</si>
  <si>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</si>
  <si>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</si>
  <si>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</si>
  <si>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</si>
  <si>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</si>
  <si>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</si>
  <si>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</si>
  <si>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</si>
  <si>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</si>
  <si>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</si>
  <si>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</si>
  <si>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</si>
  <si>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</si>
  <si>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</si>
  <si>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</si>
  <si>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</si>
  <si>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</si>
  <si>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</si>
  <si>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</si>
  <si>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</si>
  <si>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</si>
  <si>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</si>
  <si>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</si>
  <si>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</si>
  <si>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</si>
  <si>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</si>
  <si>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</si>
  <si>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</si>
  <si>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</si>
  <si>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</si>
  <si>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</si>
  <si>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</si>
  <si>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</si>
  <si>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</si>
  <si>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</si>
  <si>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</si>
  <si>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</si>
  <si>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</si>
  <si>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</si>
  <si>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</si>
  <si>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</si>
  <si>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</si>
  <si>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</si>
  <si>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</si>
  <si>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</si>
  <si>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</si>
  <si>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</si>
  <si>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</si>
  <si>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</si>
  <si>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</si>
  <si>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</si>
  <si>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</si>
  <si>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</si>
  <si>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</si>
  <si>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</si>
  <si>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</si>
  <si>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</si>
  <si>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</si>
  <si>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</si>
  <si>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</si>
  <si>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</si>
  <si>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</si>
  <si>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</si>
  <si>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</si>
  <si>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</si>
  <si>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</si>
  <si>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</si>
  <si>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</si>
  <si>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</si>
  <si>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</si>
  <si>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</si>
  <si>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</si>
  <si>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</si>
  <si>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</si>
  <si>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</si>
  <si>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</si>
  <si>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</si>
  <si>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</si>
  <si>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</si>
  <si>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</si>
  <si>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</si>
  <si>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</si>
  <si>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</si>
  <si>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</si>
  <si>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</si>
  <si>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</si>
  <si>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</si>
  <si>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</si>
  <si>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</si>
  <si>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</si>
  <si>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</si>
  <si>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</si>
  <si>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</si>
  <si>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</si>
  <si>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</si>
  <si>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</si>
  <si>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</si>
  <si>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</si>
  <si>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</si>
  <si>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</si>
  <si>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</si>
  <si>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</si>
  <si>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</si>
  <si>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</si>
  <si>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</si>
  <si>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</si>
  <si>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</si>
  <si>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</si>
  <si>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</si>
  <si>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</si>
  <si>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</si>
  <si>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</si>
  <si>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</si>
  <si>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</si>
  <si>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</si>
  <si>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</si>
  <si>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</si>
  <si>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</si>
  <si>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</si>
  <si>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</si>
  <si>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</si>
  <si>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</si>
  <si>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</si>
  <si>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</si>
  <si>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</si>
  <si>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</si>
  <si>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</si>
  <si>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</si>
  <si>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</si>
  <si>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</si>
  <si>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</si>
  <si>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</si>
  <si>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</si>
  <si>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</si>
  <si>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</si>
  <si>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</si>
  <si>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</si>
  <si>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</si>
  <si>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</si>
  <si>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</si>
  <si>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</si>
  <si>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</si>
  <si>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</si>
  <si>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</si>
  <si>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</si>
  <si>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</si>
  <si>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</si>
  <si>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</si>
  <si>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</si>
  <si>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</si>
  <si>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</si>
  <si>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</si>
  <si>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</si>
  <si>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</si>
  <si>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</si>
  <si>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</si>
  <si>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</si>
  <si>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</si>
  <si>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</si>
  <si>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</si>
  <si>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</si>
  <si>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</si>
  <si>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</si>
  <si>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</si>
  <si>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</si>
  <si>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</si>
  <si>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</si>
  <si>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</si>
  <si>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</si>
  <si>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</si>
  <si>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</si>
  <si>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</si>
  <si>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</si>
  <si>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</si>
  <si>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</si>
  <si>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</si>
  <si>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</si>
  <si>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</si>
  <si>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</si>
  <si>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</si>
  <si>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</si>
  <si>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</si>
  <si>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</si>
  <si>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</si>
  <si>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</si>
  <si>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</si>
  <si>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</si>
  <si>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</si>
  <si>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</si>
  <si>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</si>
  <si>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</si>
  <si>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</si>
  <si>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</si>
  <si>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</si>
  <si>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</si>
  <si>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</si>
  <si>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</si>
  <si>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</si>
  <si>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</si>
  <si>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</si>
  <si>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</si>
  <si>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</si>
  <si>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</si>
  <si>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</si>
  <si>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</si>
  <si>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</si>
  <si>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</si>
  <si>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</si>
  <si>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</si>
  <si>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</si>
  <si>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</si>
  <si>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</si>
  <si>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</si>
  <si>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</si>
  <si>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</si>
  <si>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</si>
  <si>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</si>
  <si>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</si>
  <si>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</si>
  <si>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</si>
  <si>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</si>
  <si>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</si>
  <si>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</si>
  <si>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</si>
  <si>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</si>
  <si>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</si>
  <si>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</si>
  <si>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</si>
  <si>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</si>
  <si>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</si>
  <si>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</si>
  <si>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</si>
  <si>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</si>
  <si>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</si>
  <si>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</si>
  <si>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</si>
  <si>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</si>
  <si>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</si>
  <si>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</si>
  <si>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</si>
  <si>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</si>
  <si>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</si>
  <si>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</si>
  <si>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</si>
  <si>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</si>
  <si>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</si>
  <si>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</si>
  <si>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</si>
  <si>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</si>
  <si>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</si>
  <si>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</si>
  <si>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</si>
  <si>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</si>
  <si>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</si>
  <si>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</si>
  <si>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</si>
  <si>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</si>
  <si>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</si>
  <si>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</si>
  <si>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</si>
  <si>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</si>
  <si>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</si>
  <si>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</si>
  <si>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</si>
  <si>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</si>
  <si>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</si>
  <si>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</si>
  <si>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</si>
  <si>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</si>
  <si>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</si>
  <si>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</si>
  <si>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</si>
  <si>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</si>
  <si>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</si>
  <si>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</si>
  <si>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</si>
  <si>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</si>
  <si>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</si>
  <si>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</si>
  <si>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</si>
  <si>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</si>
  <si>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</si>
  <si>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</si>
  <si>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</si>
  <si>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</si>
  <si>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</si>
  <si>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</si>
  <si>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</si>
  <si>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</si>
  <si>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</si>
  <si>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</si>
  <si>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</si>
  <si>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</si>
  <si>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</si>
  <si>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</si>
  <si>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</si>
  <si>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</si>
  <si>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</si>
  <si>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</si>
  <si>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</si>
  <si>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</si>
  <si>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</si>
  <si>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</si>
  <si>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</si>
  <si>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</si>
  <si>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</si>
  <si>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</si>
  <si>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</si>
  <si>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</si>
  <si>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</si>
  <si>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</si>
  <si>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</si>
  <si>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</si>
  <si>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</si>
  <si>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</si>
  <si>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</si>
  <si>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</si>
  <si>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</si>
  <si>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</si>
  <si>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</si>
  <si>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</si>
  <si>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</si>
  <si>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</si>
  <si>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</si>
  <si>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</si>
  <si>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</si>
  <si>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</si>
  <si>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</si>
  <si>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</si>
  <si>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</si>
  <si>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</si>
  <si>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</si>
  <si>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</si>
  <si>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</si>
  <si>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</si>
  <si>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</si>
  <si>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</si>
  <si>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</si>
  <si>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</si>
  <si>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</si>
  <si>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</si>
  <si>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</si>
  <si>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</si>
  <si>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</si>
  <si>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</si>
  <si>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</si>
  <si>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</si>
  <si>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</si>
  <si>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</si>
  <si>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</si>
  <si>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</si>
  <si>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</si>
  <si>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</si>
  <si>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</si>
  <si>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</si>
  <si>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</si>
  <si>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</si>
  <si>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</si>
  <si>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</si>
  <si>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</si>
  <si>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</si>
  <si>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</si>
  <si>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</si>
  <si>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</si>
  <si>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</si>
  <si>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</si>
  <si>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</si>
  <si>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</si>
  <si>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</si>
  <si>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</si>
  <si>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</si>
  <si>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</si>
  <si>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</si>
  <si>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</si>
  <si>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</si>
  <si>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</si>
  <si>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</si>
  <si>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</si>
  <si>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</si>
  <si>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</si>
  <si>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</si>
  <si>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</si>
  <si>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</si>
  <si>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</si>
  <si>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</si>
  <si>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</si>
  <si>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</si>
  <si>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</si>
  <si>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</si>
  <si>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</si>
  <si>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</si>
  <si>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</si>
  <si>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</si>
  <si>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</si>
  <si>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</si>
  <si>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</si>
  <si>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</si>
  <si>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</si>
  <si>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</si>
  <si>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</si>
  <si>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</si>
  <si>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</si>
  <si>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</si>
  <si>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</si>
  <si>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</si>
  <si>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</si>
  <si>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</si>
  <si>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</si>
  <si>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</si>
  <si>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</si>
  <si>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</si>
  <si>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</si>
  <si>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</si>
  <si>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</si>
  <si>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</si>
  <si>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</si>
  <si>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</si>
  <si>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</si>
  <si>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</si>
  <si>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</si>
  <si>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</si>
  <si>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</si>
  <si>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</si>
  <si>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</si>
  <si>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</si>
  <si>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</si>
  <si>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</si>
  <si>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</si>
  <si>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</si>
  <si>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</si>
  <si>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</si>
  <si>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</si>
  <si>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</si>
  <si>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</si>
  <si>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</si>
  <si>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</si>
  <si>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</si>
  <si>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</si>
  <si>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</si>
  <si>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</si>
  <si>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</si>
  <si>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</si>
  <si>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</si>
  <si>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</si>
  <si>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</si>
  <si>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</si>
  <si>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</si>
  <si>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</si>
  <si>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</si>
  <si>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</si>
  <si>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</si>
  <si>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</si>
  <si>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</si>
  <si>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</si>
  <si>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</si>
  <si>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</si>
  <si>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</si>
  <si>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</si>
  <si>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</si>
  <si>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</si>
  <si>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</si>
  <si>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</si>
  <si>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</si>
  <si>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</si>
  <si>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</si>
  <si>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</si>
  <si>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</si>
  <si>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</si>
  <si>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</si>
  <si>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</si>
  <si>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</si>
  <si>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</si>
  <si>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</si>
  <si>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</si>
  <si>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</si>
  <si>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</si>
  <si>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</si>
  <si>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</si>
  <si>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</si>
  <si>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</si>
  <si>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</si>
  <si>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</si>
  <si>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</si>
  <si>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</si>
  <si>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</si>
  <si>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</si>
  <si>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</si>
  <si>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</si>
  <si>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</si>
  <si>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</si>
  <si>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</si>
  <si>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</si>
  <si>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</si>
  <si>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</si>
  <si>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</si>
  <si>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</si>
  <si>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</si>
  <si>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</si>
  <si>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</si>
  <si>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</si>
  <si>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</si>
  <si>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</si>
  <si>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</si>
  <si>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</si>
  <si>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</si>
  <si>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</si>
  <si>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</si>
  <si>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</si>
  <si>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</si>
  <si>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</si>
  <si>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</si>
  <si>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</si>
  <si>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</si>
  <si>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</si>
  <si>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</si>
  <si>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</si>
  <si>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</si>
  <si>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</si>
  <si>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</si>
  <si>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</si>
  <si>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</si>
  <si>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</si>
  <si>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</si>
  <si>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</si>
  <si>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</si>
  <si>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</si>
  <si>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</si>
  <si>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</si>
  <si>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</si>
  <si>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</si>
  <si>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</si>
  <si>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</si>
  <si>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</si>
  <si>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</si>
  <si>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</si>
  <si>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</si>
  <si>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</si>
  <si>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</si>
  <si>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</si>
  <si>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</si>
  <si>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</si>
  <si>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</si>
  <si>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</si>
  <si>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</si>
  <si>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</si>
  <si>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</si>
  <si>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</si>
  <si>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</si>
  <si>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</si>
  <si>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</si>
  <si>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</si>
  <si>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</si>
  <si>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</si>
  <si>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</si>
  <si>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</si>
  <si>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</si>
  <si>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</si>
  <si>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</si>
  <si>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</si>
  <si>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</si>
  <si>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</si>
  <si>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</si>
  <si>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</si>
  <si>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</si>
  <si>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</si>
  <si>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</si>
  <si>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</si>
  <si>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</si>
  <si>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</si>
  <si>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</si>
  <si>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</si>
  <si>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</si>
  <si>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</si>
  <si>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</si>
  <si>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</si>
  <si>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</si>
  <si>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</si>
  <si>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</si>
  <si>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</si>
  <si>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</si>
  <si>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</si>
  <si>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</si>
  <si>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</si>
  <si>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</si>
  <si>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</si>
  <si>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</si>
  <si>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</si>
  <si>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</si>
  <si>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</si>
  <si>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</si>
  <si>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</si>
  <si>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</si>
  <si>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</si>
  <si>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</si>
  <si>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</si>
  <si>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</si>
  <si>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</si>
  <si>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</si>
  <si>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</si>
  <si>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</si>
  <si>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</si>
  <si>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</si>
  <si>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</si>
  <si>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</si>
  <si>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</si>
  <si>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</si>
  <si>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</si>
  <si>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</si>
  <si>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</si>
  <si>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</si>
  <si>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</si>
  <si>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</si>
  <si>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</si>
  <si>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</si>
  <si>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</si>
  <si>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</si>
  <si>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</si>
  <si>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</si>
  <si>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</si>
  <si>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</si>
  <si>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</si>
  <si>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</si>
  <si>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</si>
  <si>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</si>
  <si>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</si>
  <si>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</si>
  <si>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</si>
  <si>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</si>
  <si>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</si>
  <si>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</si>
  <si>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</si>
  <si>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</si>
  <si>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</si>
  <si>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</si>
  <si>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</si>
  <si>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</si>
  <si>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</si>
  <si>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</si>
  <si>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</si>
  <si>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</si>
  <si>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</si>
  <si>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</si>
  <si>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</si>
  <si>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</si>
  <si>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</si>
  <si>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</si>
  <si>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</si>
  <si>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</si>
  <si>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</si>
  <si>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</si>
  <si>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</si>
  <si>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</si>
  <si>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</si>
  <si>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</si>
  <si>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</si>
  <si>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</si>
  <si>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</si>
  <si>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</si>
  <si>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</si>
  <si>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</si>
  <si>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</si>
  <si>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</si>
  <si>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</si>
  <si>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</si>
  <si>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</si>
  <si>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</si>
  <si>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</si>
  <si>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</si>
  <si>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</si>
  <si>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</si>
  <si>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</si>
  <si>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</si>
  <si>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</si>
  <si>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</si>
  <si>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</si>
  <si>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</si>
  <si>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</si>
  <si>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</si>
  <si>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</si>
  <si>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</si>
  <si>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</si>
  <si>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</si>
  <si>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</si>
  <si>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</si>
  <si>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</si>
  <si>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</si>
  <si>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</si>
  <si>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</si>
  <si>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</si>
  <si>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</si>
  <si>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</si>
  <si>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</si>
  <si>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</si>
  <si>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</si>
  <si>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</si>
  <si>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</si>
  <si>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</si>
  <si>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</si>
  <si>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</si>
  <si>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</si>
  <si>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</si>
  <si>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</si>
  <si>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</si>
  <si>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</si>
  <si>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</si>
  <si>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</si>
  <si>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</si>
  <si>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</si>
  <si>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</si>
  <si>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</si>
  <si>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</si>
  <si>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</si>
  <si>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</si>
  <si>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</si>
  <si>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</si>
  <si>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</si>
  <si>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</si>
  <si>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</si>
  <si>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</si>
  <si>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</si>
  <si>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</si>
  <si>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</si>
  <si>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</si>
  <si>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</si>
  <si>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</si>
  <si>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</si>
  <si>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</si>
  <si>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</si>
  <si>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</si>
  <si>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</si>
  <si>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</si>
  <si>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</si>
  <si>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</si>
  <si>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</si>
  <si>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</si>
  <si>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</si>
  <si>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</si>
  <si>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</si>
  <si>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</si>
  <si>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</si>
  <si>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</si>
  <si>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</si>
  <si>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</si>
  <si>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</si>
  <si>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</si>
  <si>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</si>
  <si>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</si>
  <si>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</si>
  <si>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</si>
  <si>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</si>
  <si>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</si>
  <si>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</si>
  <si>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</si>
  <si>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</si>
  <si>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</si>
  <si>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</si>
  <si>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</si>
  <si>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</si>
  <si>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</si>
  <si>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</si>
  <si>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</si>
  <si>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</si>
  <si>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</si>
  <si>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</si>
  <si>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</si>
  <si>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</si>
  <si>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</si>
  <si>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</si>
  <si>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</si>
  <si>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</si>
  <si>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</si>
  <si>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</si>
  <si>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</si>
  <si>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</si>
  <si>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</si>
  <si>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</si>
  <si>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</si>
  <si>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</si>
  <si>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</si>
  <si>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</si>
  <si>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</si>
  <si>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</si>
  <si>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</si>
  <si>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</si>
  <si>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</si>
  <si>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</si>
  <si>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</si>
  <si>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</si>
  <si>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</si>
  <si>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</si>
  <si>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</si>
  <si>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</si>
  <si>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</si>
  <si>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</si>
  <si>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</si>
  <si>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</si>
  <si>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</si>
  <si>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</si>
  <si>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</si>
  <si>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</si>
  <si>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</si>
  <si>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</si>
  <si>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</si>
  <si>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</si>
  <si>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</si>
  <si>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</si>
  <si>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</si>
  <si>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</si>
  <si>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</si>
  <si>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</si>
  <si>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</si>
  <si>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</si>
  <si>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</si>
  <si>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</si>
  <si>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</si>
  <si>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</si>
  <si>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</si>
  <si>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</si>
  <si>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</si>
  <si>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</si>
  <si>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</si>
  <si>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</si>
  <si>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</si>
  <si>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</si>
  <si>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</si>
  <si>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</si>
  <si>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</si>
  <si>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</si>
  <si>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</si>
  <si>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</si>
  <si>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</si>
  <si>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</si>
  <si>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</si>
  <si>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</si>
  <si>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</si>
  <si>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</si>
  <si>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</si>
  <si>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</si>
  <si>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</si>
  <si>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</si>
  <si>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</si>
  <si>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</si>
  <si>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</si>
  <si>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</si>
  <si>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</si>
  <si>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</si>
  <si>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</si>
  <si>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</si>
  <si>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</si>
  <si>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</si>
  <si>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</si>
  <si>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</si>
  <si>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</si>
  <si>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</si>
  <si>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</si>
  <si>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</si>
  <si>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</si>
  <si>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</si>
  <si>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</si>
  <si>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</si>
  <si>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</si>
  <si>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</si>
  <si>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</si>
  <si>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</si>
  <si>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</si>
  <si>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</si>
  <si>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</si>
  <si>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</si>
  <si>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</si>
  <si>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</si>
  <si>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</si>
  <si>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</si>
  <si>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</si>
  <si>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</si>
  <si>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</si>
  <si>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</si>
  <si>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</si>
  <si>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</si>
  <si>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</si>
  <si>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</si>
  <si>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</si>
  <si>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</si>
  <si>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</si>
  <si>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</si>
  <si>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</si>
  <si>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</si>
  <si>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</si>
  <si>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</si>
  <si>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</si>
  <si>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</si>
  <si>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</si>
  <si>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</si>
  <si>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</si>
  <si>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</si>
  <si>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</si>
  <si>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</si>
  <si>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</si>
  <si>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</si>
  <si>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</si>
  <si>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</si>
  <si>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</si>
  <si>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</si>
  <si>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</si>
  <si>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</si>
  <si>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</si>
  <si>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</si>
  <si>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</si>
  <si>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</si>
  <si>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</si>
  <si>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</si>
  <si>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</si>
  <si>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</si>
  <si>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</si>
  <si>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</si>
  <si>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</si>
  <si>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</si>
  <si>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</si>
  <si>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</si>
  <si>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</si>
  <si>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</si>
  <si>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</si>
  <si>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</si>
  <si>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</si>
  <si>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</si>
  <si>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</si>
  <si>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</si>
  <si>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</si>
  <si>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</si>
  <si>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</si>
  <si>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</si>
  <si>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</si>
  <si>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</si>
  <si>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</si>
  <si>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</si>
  <si>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</si>
  <si>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</si>
  <si>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</si>
  <si>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</si>
  <si>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</si>
  <si>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</si>
  <si>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</si>
  <si>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</si>
  <si>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</si>
  <si>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</si>
  <si>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</si>
  <si>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</si>
  <si>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</si>
  <si>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</si>
  <si>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</si>
  <si>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</si>
  <si>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</si>
  <si>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</si>
  <si>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</si>
  <si>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</si>
  <si>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</si>
  <si>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</si>
  <si>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</si>
  <si>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</si>
  <si>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</si>
  <si>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</si>
  <si>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</si>
  <si>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</si>
  <si>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</si>
  <si>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</si>
  <si>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</si>
  <si>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</si>
  <si>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</si>
  <si>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</si>
  <si>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</si>
  <si>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</si>
  <si>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</si>
  <si>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</si>
  <si>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</si>
  <si>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</si>
  <si>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</si>
  <si>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</si>
  <si>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</si>
  <si>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</si>
  <si>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</si>
  <si>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</si>
  <si>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</si>
  <si>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</si>
  <si>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</si>
  <si>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</si>
  <si>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</si>
  <si>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</si>
  <si>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</si>
  <si>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</si>
  <si>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</si>
  <si>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</si>
  <si>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</si>
  <si>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</si>
  <si>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</si>
  <si>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</si>
  <si>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</si>
  <si>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</si>
  <si>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</si>
  <si>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</si>
  <si>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</si>
  <si>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</si>
  <si>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</si>
  <si>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</si>
  <si>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</si>
  <si>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</si>
  <si>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</si>
  <si>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</si>
  <si>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</si>
  <si>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</si>
  <si>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</si>
  <si>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</si>
  <si>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</si>
  <si>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</si>
  <si>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</si>
  <si>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</si>
  <si>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</si>
  <si>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</si>
  <si>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</si>
  <si>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</si>
  <si>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</si>
  <si>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</si>
  <si>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</si>
  <si>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</si>
  <si>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</si>
  <si>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</si>
  <si>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</si>
  <si>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</si>
  <si>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</si>
  <si>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</si>
  <si>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</si>
  <si>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</si>
  <si>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</si>
  <si>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</si>
  <si>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</si>
  <si>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</si>
  <si>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</si>
  <si>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</si>
  <si>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</si>
  <si>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</si>
  <si>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</si>
  <si>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</si>
  <si>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</si>
  <si>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</si>
  <si>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</si>
  <si>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</si>
  <si>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</si>
  <si>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</si>
  <si>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</si>
  <si>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</si>
  <si>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</si>
  <si>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</si>
  <si>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</si>
  <si>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</si>
  <si>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</si>
  <si>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</si>
  <si>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</si>
  <si>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</si>
  <si>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</si>
  <si>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</si>
  <si>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</si>
  <si>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</si>
  <si>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</si>
  <si>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</si>
  <si>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</si>
  <si>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</si>
  <si>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</si>
  <si>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</si>
  <si>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</si>
  <si>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</si>
  <si>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</si>
  <si>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</si>
  <si>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</si>
  <si>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</si>
  <si>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</si>
  <si>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</si>
  <si>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</si>
  <si>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</si>
  <si>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</si>
  <si>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</si>
  <si>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</si>
  <si>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</si>
  <si>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</si>
  <si>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</si>
  <si>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</si>
  <si>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</si>
  <si>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</si>
  <si>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</si>
  <si>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</si>
  <si>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</si>
  <si>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</si>
  <si>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</si>
  <si>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</si>
  <si>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</si>
  <si>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</si>
  <si>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</si>
  <si>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</si>
  <si>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</si>
  <si>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</si>
  <si>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</si>
  <si>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</si>
  <si>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</si>
  <si>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</si>
  <si>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</si>
  <si>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</si>
  <si>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</si>
  <si>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</si>
  <si>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</si>
  <si>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</si>
  <si>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</si>
  <si>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</si>
  <si>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</si>
  <si>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</si>
  <si>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</si>
  <si>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</si>
  <si>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</si>
  <si>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</si>
  <si>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</si>
  <si>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</si>
  <si>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</si>
  <si>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</si>
  <si>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</si>
  <si>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</si>
  <si>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</si>
  <si>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</si>
  <si>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</si>
  <si>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</si>
  <si>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</si>
  <si>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</si>
  <si>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</si>
  <si>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</si>
  <si>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</si>
  <si>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</si>
  <si>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</si>
  <si>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</si>
  <si>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</si>
  <si>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</si>
  <si>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</si>
  <si>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</si>
  <si>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</si>
  <si>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</si>
  <si>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</si>
  <si>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</si>
  <si>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</si>
  <si>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</si>
  <si>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</si>
  <si>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</si>
  <si>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</si>
  <si>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</si>
  <si>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</si>
  <si>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</si>
  <si>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</si>
  <si>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</si>
  <si>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</si>
  <si>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</si>
  <si>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</si>
  <si>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</si>
  <si>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</si>
  <si>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</si>
  <si>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</si>
  <si>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</si>
  <si>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</si>
  <si>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</si>
  <si>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</si>
  <si>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</si>
  <si>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</si>
  <si>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</si>
  <si>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</si>
  <si>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</si>
  <si>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</si>
  <si>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</si>
  <si>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</si>
  <si>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</si>
  <si>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</si>
  <si>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</si>
  <si>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</si>
  <si>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</si>
  <si>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</si>
  <si>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</si>
  <si>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</si>
  <si>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</si>
  <si>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</si>
  <si>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</si>
  <si>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</si>
  <si>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</si>
  <si>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</si>
  <si>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</si>
  <si>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</si>
  <si>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</si>
  <si>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</si>
  <si>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</si>
  <si>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</si>
  <si>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</si>
  <si>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</si>
  <si>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</si>
  <si>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</si>
  <si>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</si>
  <si>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</si>
  <si>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</si>
  <si>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</si>
  <si>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</si>
  <si>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</si>
  <si>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</si>
  <si>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</si>
  <si>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</si>
  <si>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</si>
  <si>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</si>
  <si>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</si>
  <si>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</si>
  <si>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</si>
  <si>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</si>
  <si>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</si>
  <si>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</si>
  <si>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</si>
  <si>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</si>
  <si>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</si>
  <si>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</si>
  <si>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</si>
  <si>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</si>
  <si>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</si>
  <si>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</si>
  <si>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</si>
  <si>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</si>
  <si>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</si>
  <si>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</si>
  <si>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</si>
  <si>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</si>
  <si>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</si>
  <si>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</si>
  <si>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</si>
  <si>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</si>
  <si>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</si>
  <si>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</si>
  <si>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</si>
  <si>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</si>
  <si>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</si>
  <si>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</si>
  <si>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</si>
  <si>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</si>
  <si>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</si>
  <si>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</si>
  <si>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</si>
  <si>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</si>
  <si>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</si>
  <si>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</si>
  <si>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</si>
  <si>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</si>
  <si>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</si>
  <si>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</si>
  <si>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</si>
  <si>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</si>
  <si>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</si>
  <si>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</si>
  <si>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</si>
  <si>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</si>
  <si>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</si>
  <si>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</si>
  <si>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</si>
  <si>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</si>
  <si>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</si>
  <si>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</si>
  <si>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</si>
  <si>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</si>
  <si>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</si>
  <si>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</si>
  <si>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</si>
  <si>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</si>
  <si>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</si>
  <si>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</si>
  <si>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</si>
  <si>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</si>
  <si>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</si>
  <si>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</si>
  <si>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</si>
  <si>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</si>
  <si>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</si>
  <si>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</si>
  <si>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</si>
  <si>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</si>
  <si>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</si>
  <si>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</si>
  <si>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</si>
  <si>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</si>
  <si>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</si>
  <si>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</si>
  <si>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</si>
  <si>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</si>
  <si>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</si>
  <si>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</si>
  <si>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</si>
  <si>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</si>
  <si>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</si>
  <si>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</si>
  <si>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</si>
  <si>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</si>
  <si>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</si>
  <si>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</si>
  <si>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</si>
  <si>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</si>
  <si>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</si>
  <si>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</si>
  <si>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</si>
  <si>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</si>
  <si>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</si>
  <si>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</si>
  <si>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</si>
  <si>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</si>
  <si>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</si>
  <si>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</si>
  <si>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</si>
  <si>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</si>
  <si>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</si>
  <si>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</si>
  <si>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</si>
  <si>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</si>
  <si>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</si>
  <si>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</si>
  <si>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</si>
  <si>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</si>
  <si>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</si>
  <si>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</si>
  <si>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</si>
  <si>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</si>
  <si>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</si>
  <si>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</si>
  <si>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</si>
  <si>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</si>
  <si>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</si>
  <si>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</si>
  <si>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</si>
  <si>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</si>
  <si>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</si>
  <si>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</si>
  <si>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</si>
  <si>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</si>
  <si>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</si>
  <si>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</si>
  <si>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</si>
  <si>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</si>
  <si>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</si>
  <si>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</si>
  <si>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</si>
  <si>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</si>
  <si>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</si>
  <si>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</si>
  <si>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</si>
  <si>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</si>
  <si>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</si>
  <si>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</si>
  <si>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</si>
  <si>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</si>
  <si>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</si>
  <si>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</si>
  <si>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</si>
  <si>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</si>
  <si>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</si>
  <si>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</si>
  <si>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</si>
  <si>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</si>
  <si>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</si>
  <si>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</si>
  <si>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</si>
  <si>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</si>
  <si>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</si>
  <si>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</si>
  <si>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</si>
  <si>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</si>
  <si>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</si>
  <si>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</si>
  <si>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</si>
  <si>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</si>
  <si>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</si>
  <si>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</si>
  <si>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</si>
  <si>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</si>
  <si>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</si>
  <si>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</si>
  <si>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</si>
  <si>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</si>
  <si>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</si>
  <si>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</si>
  <si>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</si>
  <si>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</si>
  <si>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</si>
  <si>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</si>
  <si>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</si>
  <si>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</si>
  <si>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</si>
  <si>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</si>
  <si>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</si>
  <si>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</si>
  <si>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</si>
  <si>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</si>
  <si>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</si>
  <si>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</si>
  <si>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</si>
  <si>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</si>
  <si>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</si>
  <si>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</si>
  <si>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</si>
  <si>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</si>
  <si>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</si>
  <si>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</si>
  <si>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</si>
  <si>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</si>
  <si>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</si>
  <si>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</si>
  <si>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</si>
  <si>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</si>
  <si>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</si>
  <si>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</si>
  <si>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</si>
  <si>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</si>
  <si>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</si>
  <si>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</si>
  <si>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</si>
  <si>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</si>
  <si>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</si>
  <si>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</si>
  <si>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</si>
  <si>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</si>
  <si>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</si>
  <si>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</si>
  <si>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</si>
  <si>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</si>
  <si>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</si>
  <si>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</si>
  <si>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</si>
  <si>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</si>
  <si>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</si>
  <si>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</si>
  <si>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</si>
  <si>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</si>
  <si>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</si>
  <si>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</si>
  <si>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</si>
  <si>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</si>
  <si>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</si>
  <si>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</si>
  <si>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</si>
  <si>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</si>
  <si>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</si>
  <si>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</si>
  <si>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</si>
  <si>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</si>
  <si>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</si>
  <si>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</si>
  <si>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</si>
  <si>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</si>
  <si>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</si>
  <si>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</si>
  <si>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</si>
  <si>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</si>
  <si>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</si>
  <si>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</si>
  <si>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</si>
  <si>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</si>
  <si>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</si>
  <si>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</si>
  <si>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</si>
  <si>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</si>
  <si>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</si>
  <si>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</si>
  <si>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</si>
  <si>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</si>
  <si>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</si>
  <si>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</si>
  <si>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</si>
  <si>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</si>
  <si>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</si>
  <si>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</si>
  <si>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</si>
  <si>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</si>
  <si>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</si>
  <si>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</si>
  <si>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</si>
  <si>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</si>
  <si>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</si>
  <si>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</si>
  <si>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</si>
  <si>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</si>
  <si>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</si>
  <si>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</si>
  <si>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</si>
  <si>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</si>
  <si>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</si>
  <si>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</si>
  <si>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</si>
  <si>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</si>
  <si>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</si>
  <si>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</si>
  <si>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</si>
  <si>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</si>
  <si>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</si>
  <si>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</si>
  <si>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</si>
  <si>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</si>
  <si>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</si>
  <si>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</si>
  <si>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</si>
  <si>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</si>
  <si>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</si>
  <si>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</si>
  <si>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</si>
  <si>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</si>
  <si>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</si>
  <si>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</si>
  <si>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</si>
  <si>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</si>
  <si>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</si>
  <si>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</si>
  <si>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</si>
  <si>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</si>
  <si>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</si>
  <si>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</si>
  <si>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</si>
  <si>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</si>
  <si>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</si>
  <si>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</si>
  <si>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</si>
  <si>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</si>
  <si>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</si>
  <si>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</si>
  <si>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</si>
  <si>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</si>
  <si>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</si>
  <si>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</si>
  <si>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</si>
  <si>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</si>
  <si>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</si>
  <si>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</si>
  <si>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</si>
  <si>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</si>
  <si>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</si>
  <si>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</si>
  <si>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</si>
  <si>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</si>
  <si>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</si>
  <si>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</si>
  <si>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</si>
  <si>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</si>
  <si>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</si>
  <si>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</si>
  <si>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</si>
  <si>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</si>
  <si>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</si>
  <si>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</si>
  <si>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</si>
  <si>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</si>
  <si>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</si>
  <si>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</si>
  <si>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</si>
  <si>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</si>
  <si>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</si>
  <si>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</si>
  <si>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</si>
  <si>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</si>
  <si>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</si>
  <si>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</si>
  <si>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</si>
  <si>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</si>
  <si>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</si>
  <si>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</si>
  <si>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</si>
  <si>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</si>
  <si>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</si>
  <si>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</si>
  <si>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</si>
  <si>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</si>
  <si>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</si>
  <si>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</si>
  <si>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</si>
  <si>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</si>
  <si>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</si>
  <si>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</si>
  <si>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</si>
  <si>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</si>
  <si>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</si>
  <si>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</si>
  <si>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</si>
  <si>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</si>
  <si>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</si>
  <si>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</si>
  <si>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</si>
  <si>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</si>
  <si>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</si>
  <si>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</si>
  <si>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</si>
  <si>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</si>
  <si>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</si>
  <si>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</si>
  <si>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</si>
  <si>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</si>
  <si>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</si>
  <si>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</si>
  <si>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</si>
  <si>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</si>
  <si>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</si>
  <si>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</si>
  <si>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</si>
  <si>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</si>
  <si>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</si>
  <si>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</si>
  <si>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</si>
  <si>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</si>
  <si>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</si>
  <si>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</si>
  <si>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</si>
  <si>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</si>
  <si>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</si>
  <si>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</si>
  <si>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</si>
  <si>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</si>
  <si>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</si>
  <si>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</si>
  <si>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</si>
  <si>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</si>
  <si>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</si>
  <si>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</si>
  <si>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</si>
  <si>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</si>
  <si>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</si>
  <si>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</si>
  <si>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</si>
  <si>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</si>
  <si>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</si>
  <si>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</si>
  <si>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</si>
  <si>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</si>
  <si>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</si>
  <si>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</si>
  <si>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</si>
  <si>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</si>
  <si>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</si>
  <si>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</si>
  <si>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</si>
  <si>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</si>
  <si>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</si>
  <si>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</si>
  <si>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</si>
  <si>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</si>
  <si>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</si>
  <si>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</si>
  <si>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</si>
  <si>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</si>
  <si>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</si>
  <si>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</si>
  <si>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</si>
  <si>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</si>
  <si>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</si>
  <si>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</si>
  <si>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</si>
  <si>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</si>
  <si>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</si>
  <si>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</si>
  <si>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</si>
  <si>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</si>
  <si>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</si>
  <si>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</si>
  <si>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</si>
  <si>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</si>
  <si>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</si>
  <si>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</si>
  <si>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</si>
  <si>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</si>
  <si>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</si>
  <si>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</si>
  <si>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</si>
  <si>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</si>
  <si>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</si>
  <si>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</si>
  <si>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</si>
  <si>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</si>
  <si>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</si>
  <si>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</si>
  <si>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</si>
  <si>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</si>
  <si>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</si>
  <si>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</si>
  <si>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</si>
  <si>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</si>
  <si>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</si>
  <si>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</si>
  <si>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</si>
  <si>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</si>
  <si>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</si>
  <si>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</si>
  <si>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</si>
  <si>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</si>
  <si>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</si>
  <si>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</si>
  <si>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</si>
  <si>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</si>
  <si>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</si>
  <si>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</si>
  <si>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</si>
  <si>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</si>
  <si>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</si>
  <si>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</si>
  <si>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</si>
  <si>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</si>
  <si>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</si>
  <si>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</si>
  <si>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</si>
  <si>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</si>
  <si>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</si>
  <si>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</si>
  <si>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</si>
  <si>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</si>
  <si>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</si>
  <si>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</si>
  <si>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</si>
  <si>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</si>
  <si>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</si>
  <si>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</si>
  <si>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</si>
  <si>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</si>
  <si>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</si>
  <si>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</si>
  <si>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</si>
  <si>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</si>
  <si>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</si>
  <si>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</si>
  <si>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</si>
  <si>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</si>
  <si>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</si>
  <si>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</si>
  <si>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</si>
  <si>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</si>
  <si>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</si>
  <si>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</si>
  <si>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</si>
  <si>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</si>
  <si>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</si>
  <si>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</si>
  <si>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</si>
  <si>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</si>
  <si>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</si>
  <si>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</si>
  <si>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</si>
  <si>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</si>
  <si>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</si>
  <si>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</si>
  <si>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</si>
  <si>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</si>
  <si>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</si>
  <si>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</si>
  <si>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</si>
  <si>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</si>
  <si>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</si>
  <si>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</si>
  <si>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</si>
  <si>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</si>
  <si>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</si>
  <si>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</si>
  <si>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</si>
  <si>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</si>
  <si>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</si>
  <si>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</si>
  <si>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</si>
  <si>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</si>
  <si>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</si>
  <si>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</si>
  <si>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</si>
  <si>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</si>
  <si>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</si>
  <si>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</si>
  <si>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</si>
  <si>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</si>
  <si>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</si>
  <si>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</si>
  <si>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</si>
  <si>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</si>
  <si>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</si>
  <si>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</si>
  <si>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</si>
  <si>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</si>
  <si>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</si>
  <si>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</si>
  <si>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</si>
  <si>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</si>
  <si>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</si>
  <si>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</si>
  <si>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</si>
  <si>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</si>
  <si>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</si>
  <si>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</si>
  <si>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</si>
  <si>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</si>
  <si>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</si>
  <si>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</si>
  <si>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</si>
  <si>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</si>
  <si>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</si>
  <si>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</si>
  <si>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</si>
  <si>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</si>
  <si>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</si>
  <si>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</si>
  <si>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</si>
  <si>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</si>
  <si>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</si>
  <si>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</si>
  <si>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</si>
  <si>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</si>
  <si>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</si>
  <si>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</si>
  <si>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</si>
  <si>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</si>
  <si>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</si>
  <si>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</si>
  <si>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</si>
  <si>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</si>
  <si>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</si>
  <si>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</si>
  <si>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</si>
  <si>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</si>
  <si>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</si>
  <si>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</si>
  <si>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</si>
  <si>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</si>
  <si>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</si>
  <si>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</si>
  <si>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</si>
  <si>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</si>
  <si>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</si>
  <si>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</si>
  <si>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</si>
  <si>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</si>
  <si>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</si>
  <si>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</si>
  <si>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</si>
  <si>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</si>
  <si>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</si>
  <si>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</si>
  <si>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</si>
  <si>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</si>
  <si>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</si>
  <si>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</si>
  <si>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</si>
  <si>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</si>
  <si>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</si>
  <si>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</si>
  <si>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</si>
  <si>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</si>
  <si>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</si>
  <si>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</si>
  <si>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</si>
  <si>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</si>
  <si>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</si>
  <si>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</si>
  <si>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</si>
  <si>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</si>
  <si>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</si>
  <si>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</si>
  <si>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</si>
  <si>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</si>
  <si>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</si>
  <si>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</si>
  <si>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</si>
  <si>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</si>
  <si>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</si>
  <si>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</si>
  <si>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</si>
  <si>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</si>
  <si>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</si>
  <si>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</si>
  <si>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</si>
  <si>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</si>
  <si>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</si>
  <si>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</si>
  <si>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</si>
  <si>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</si>
  <si>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</si>
  <si>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</si>
  <si>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</si>
  <si>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</si>
  <si>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</si>
  <si>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</si>
  <si>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</si>
  <si>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</si>
  <si>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</si>
  <si>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</si>
  <si>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</si>
  <si>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</si>
  <si>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</si>
  <si>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</si>
  <si>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</si>
  <si>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</si>
  <si>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</si>
  <si>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</si>
  <si>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</si>
  <si>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</si>
  <si>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</si>
  <si>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</si>
  <si>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</si>
  <si>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</si>
  <si>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</si>
  <si>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</si>
  <si>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</si>
  <si>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</si>
  <si>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</si>
  <si>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</si>
  <si>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</si>
  <si>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</si>
  <si>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</si>
  <si>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</si>
  <si>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</si>
  <si>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</si>
  <si>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</si>
  <si>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</si>
  <si>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</si>
  <si>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</si>
  <si>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</si>
  <si>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</si>
  <si>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</si>
  <si>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</si>
  <si>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</si>
  <si>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</si>
  <si>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</si>
  <si>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</si>
  <si>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</si>
  <si>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</si>
  <si>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</si>
  <si>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</si>
  <si>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</si>
  <si>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</si>
  <si>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</si>
  <si>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</si>
  <si>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</si>
  <si>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</si>
  <si>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</si>
  <si>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</si>
  <si>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</si>
  <si>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</si>
  <si>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</si>
  <si>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</si>
  <si>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</si>
  <si>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</si>
  <si>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</si>
  <si>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</si>
  <si>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</si>
  <si>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</si>
  <si>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</si>
  <si>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</si>
  <si>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</si>
  <si>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</si>
  <si>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</si>
  <si>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</si>
  <si>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</si>
  <si>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</si>
  <si>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</si>
  <si>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</si>
  <si>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</si>
  <si>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</si>
  <si>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</si>
  <si>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</si>
  <si>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</si>
  <si>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</si>
  <si>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</si>
  <si>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</si>
  <si>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</si>
  <si>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</si>
  <si>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</si>
  <si>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</si>
  <si>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</si>
  <si>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</si>
  <si>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</si>
  <si>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</si>
  <si>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</si>
  <si>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</si>
  <si>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</si>
  <si>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</si>
  <si>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</si>
  <si>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</si>
  <si>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</si>
  <si>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</si>
  <si>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</si>
  <si>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</si>
  <si>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</si>
  <si>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</si>
  <si>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</si>
  <si>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</si>
  <si>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</si>
  <si>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</si>
  <si>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</si>
  <si>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</si>
  <si>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</si>
  <si>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</si>
  <si>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</si>
  <si>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</si>
  <si>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</si>
  <si>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</si>
  <si>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</si>
  <si>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</si>
  <si>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</si>
  <si>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</si>
  <si>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</si>
  <si>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</si>
  <si>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</si>
  <si>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</si>
  <si>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</si>
  <si>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</si>
  <si>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</si>
  <si>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</si>
  <si>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</si>
  <si>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</si>
  <si>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</si>
  <si>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</si>
  <si>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</si>
  <si>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</si>
  <si>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</si>
  <si>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</si>
  <si>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</si>
  <si>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</si>
  <si>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</si>
  <si>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</si>
  <si>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</si>
  <si>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</si>
  <si>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</si>
  <si>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</si>
  <si>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</si>
  <si>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</si>
  <si>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</si>
  <si>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</si>
  <si>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</si>
  <si>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</si>
  <si>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</si>
  <si>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</si>
  <si>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</si>
  <si>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</si>
  <si>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</si>
  <si>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</si>
  <si>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</si>
  <si>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</si>
  <si>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</si>
  <si>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</si>
  <si>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</si>
  <si>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</si>
  <si>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</si>
  <si>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</si>
  <si>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</si>
  <si>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</si>
  <si>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</si>
  <si>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</si>
  <si>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</si>
  <si>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</si>
  <si>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</si>
  <si>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</si>
  <si>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</si>
  <si>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</si>
  <si>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</si>
  <si>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</si>
  <si>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</si>
  <si>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</si>
  <si>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</si>
  <si>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</si>
  <si>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</si>
  <si>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</si>
  <si>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</si>
  <si>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</si>
  <si>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</si>
  <si>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</si>
  <si>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</si>
  <si>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</si>
  <si>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</si>
  <si>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</si>
  <si>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</si>
  <si>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</si>
  <si>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</si>
  <si>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</si>
  <si>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</si>
  <si>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</si>
  <si>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</si>
  <si>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</si>
  <si>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</si>
  <si>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</si>
  <si>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</si>
  <si>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</si>
  <si>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</si>
  <si>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</si>
  <si>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</si>
  <si>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</si>
  <si>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</si>
  <si>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</si>
  <si>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</si>
  <si>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</si>
  <si>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</si>
  <si>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</si>
  <si>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</si>
  <si>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</si>
  <si>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</si>
  <si>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</si>
  <si>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</si>
  <si>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</si>
  <si>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</si>
  <si>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</si>
  <si>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</si>
  <si>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</si>
  <si>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</si>
  <si>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</si>
  <si>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</si>
  <si>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</si>
  <si>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</si>
  <si>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</si>
  <si>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</si>
  <si>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</si>
  <si>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</si>
  <si>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</si>
  <si>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</si>
  <si>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</si>
  <si>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</si>
  <si>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</si>
  <si>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</si>
  <si>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</si>
  <si>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</si>
  <si>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</si>
  <si>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</si>
  <si>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</si>
  <si>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</si>
  <si>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</si>
  <si>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</si>
  <si>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</si>
  <si>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</si>
  <si>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</si>
  <si>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</si>
  <si>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</si>
  <si>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</si>
  <si>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</si>
  <si>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</si>
  <si>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</si>
  <si>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</si>
  <si>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</si>
  <si>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</si>
  <si>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</si>
  <si>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</si>
  <si>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</si>
  <si>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</si>
  <si>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</si>
  <si>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</si>
  <si>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</si>
  <si>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</si>
  <si>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</si>
  <si>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</si>
  <si>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</si>
  <si>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</si>
  <si>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</si>
  <si>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</si>
  <si>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</si>
  <si>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</si>
  <si>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</si>
  <si>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</si>
  <si>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</si>
  <si>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</si>
  <si>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</si>
  <si>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</si>
  <si>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</si>
  <si>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</si>
  <si>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</si>
  <si>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</si>
  <si>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</si>
  <si>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</si>
  <si>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</si>
  <si>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</si>
  <si>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</si>
  <si>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</si>
  <si>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</si>
  <si>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</si>
  <si>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</si>
  <si>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</si>
  <si>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</si>
  <si>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</si>
  <si>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</si>
  <si>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</si>
  <si>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</si>
  <si>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</si>
  <si>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</si>
  <si>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</si>
  <si>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</si>
  <si>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</si>
  <si>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</si>
  <si>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</si>
  <si>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</si>
  <si>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</si>
  <si>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</si>
  <si>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</si>
  <si>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</si>
  <si>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</si>
  <si>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</si>
  <si>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</si>
  <si>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</si>
  <si>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</si>
  <si>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</si>
  <si>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</si>
  <si>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</si>
  <si>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</si>
  <si>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</si>
  <si>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</si>
  <si>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</si>
  <si>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</si>
  <si>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</si>
  <si>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</si>
  <si>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</si>
  <si>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</si>
  <si>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</si>
  <si>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</si>
  <si>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</si>
  <si>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</si>
  <si>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</si>
  <si>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</si>
  <si>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</si>
  <si>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</si>
  <si>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</si>
  <si>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</si>
  <si>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</si>
  <si>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</si>
  <si>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</si>
  <si>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</si>
  <si>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</si>
  <si>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</si>
  <si>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</si>
  <si>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</si>
  <si>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</si>
  <si>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</si>
  <si>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</si>
  <si>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</si>
  <si>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</si>
  <si>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</si>
  <si>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</si>
  <si>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</si>
  <si>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</si>
  <si>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</si>
  <si>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</si>
  <si>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</si>
  <si>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</si>
  <si>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</si>
  <si>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</si>
  <si>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</si>
  <si>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</si>
  <si>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</si>
  <si>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</si>
  <si>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</si>
  <si>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</si>
  <si>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</si>
  <si>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</si>
  <si>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</si>
  <si>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</si>
  <si>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</si>
  <si>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</si>
  <si>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</si>
  <si>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</si>
  <si>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</si>
  <si>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</si>
  <si>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</si>
  <si>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</si>
  <si>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</si>
  <si>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</si>
  <si>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</si>
  <si>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</si>
  <si>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</si>
  <si>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</si>
  <si>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</si>
  <si>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</si>
  <si>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</si>
  <si>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</si>
  <si>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</si>
  <si>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</si>
  <si>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</si>
  <si>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</si>
  <si>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</si>
  <si>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</si>
  <si>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</si>
  <si>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</si>
  <si>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</si>
  <si>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</si>
  <si>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</si>
  <si>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</si>
  <si>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</si>
  <si>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</si>
  <si>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</si>
  <si>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</si>
  <si>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</si>
  <si>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</si>
  <si>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</si>
  <si>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</si>
  <si>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</si>
  <si>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</si>
  <si>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</si>
  <si>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</si>
  <si>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</si>
  <si>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</si>
  <si>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</si>
  <si>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</si>
  <si>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</si>
  <si>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</si>
  <si>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</si>
  <si>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</si>
  <si>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</si>
  <si>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</si>
  <si>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</si>
  <si>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</si>
  <si>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</si>
  <si>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</si>
  <si>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</si>
  <si>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</si>
  <si>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</si>
  <si>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</si>
  <si>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</si>
  <si>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</si>
  <si>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</si>
  <si>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</si>
  <si>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</si>
  <si>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</si>
  <si>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</si>
  <si>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</si>
  <si>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</si>
  <si>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</si>
  <si>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</si>
  <si>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</si>
  <si>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</si>
  <si>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</si>
  <si>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</si>
  <si>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</si>
  <si>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</si>
  <si>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</si>
  <si>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</si>
  <si>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</si>
  <si>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</si>
  <si>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</si>
  <si>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</si>
  <si>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</si>
  <si>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</si>
  <si>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</si>
  <si>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</si>
  <si>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</si>
  <si>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</si>
  <si>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</si>
  <si>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</si>
  <si>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</si>
  <si>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</si>
  <si>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</si>
  <si>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</si>
  <si>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</si>
  <si>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</si>
  <si>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</si>
  <si>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</si>
  <si>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</si>
  <si>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</si>
  <si>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</si>
  <si>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</si>
  <si>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</si>
  <si>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</si>
  <si>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</si>
  <si>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</si>
  <si>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</si>
  <si>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</si>
  <si>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</si>
  <si>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</si>
  <si>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</si>
  <si>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</si>
  <si>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</si>
  <si>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</si>
  <si>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</si>
  <si>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</si>
  <si>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</si>
  <si>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</si>
  <si>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</si>
  <si>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</si>
  <si>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</si>
  <si>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</si>
  <si>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</si>
  <si>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</si>
  <si>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</si>
  <si>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</si>
  <si>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</si>
  <si>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</si>
  <si>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</si>
  <si>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</si>
  <si>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</si>
  <si>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</si>
  <si>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</si>
  <si>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</si>
  <si>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</si>
  <si>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</si>
  <si>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</si>
  <si>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</si>
  <si>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</si>
  <si>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</si>
  <si>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</si>
  <si>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</si>
  <si>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</si>
  <si>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</si>
  <si>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</si>
  <si>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</si>
  <si>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</si>
  <si>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</si>
  <si>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</si>
  <si>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</si>
  <si>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</si>
  <si>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</si>
  <si>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</si>
  <si>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</si>
  <si>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</si>
  <si>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</si>
  <si>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</si>
  <si>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</si>
  <si>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</si>
  <si>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</si>
  <si>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</si>
  <si>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</si>
  <si>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</si>
  <si>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</si>
  <si>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</si>
  <si>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</si>
  <si>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</si>
  <si>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</si>
  <si>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</si>
  <si>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</si>
  <si>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</si>
  <si>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</si>
  <si>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</si>
  <si>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</si>
  <si>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</si>
  <si>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</si>
  <si>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</si>
  <si>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</si>
  <si>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</si>
  <si>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</si>
  <si>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</si>
  <si>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</si>
  <si>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</si>
  <si>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</si>
  <si>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</si>
  <si>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</si>
  <si>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</si>
  <si>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</si>
  <si>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</si>
  <si>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</si>
  <si>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</si>
  <si>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</si>
  <si>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</si>
  <si>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</si>
  <si>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</si>
  <si>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</si>
  <si>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</si>
  <si>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</si>
  <si>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</si>
  <si>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</si>
  <si>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</si>
  <si>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</si>
  <si>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</si>
  <si>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</si>
  <si>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</si>
  <si>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</si>
  <si>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</si>
  <si>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</si>
  <si>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</si>
  <si>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</si>
  <si>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</si>
  <si>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</si>
  <si>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</si>
  <si>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</si>
  <si>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</si>
  <si>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</si>
  <si>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</si>
  <si>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</si>
  <si>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</si>
  <si>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</si>
  <si>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</si>
  <si>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</si>
  <si>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</si>
  <si>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</si>
  <si>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</si>
  <si>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</si>
  <si>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</si>
  <si>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</si>
  <si>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</si>
  <si>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</si>
  <si>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</si>
  <si>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</si>
  <si>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</si>
  <si>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</si>
  <si>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</si>
  <si>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</si>
  <si>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</si>
  <si>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</si>
  <si>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</si>
  <si>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</si>
  <si>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</si>
  <si>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</si>
  <si>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</si>
  <si>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</si>
  <si>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</si>
  <si>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</si>
  <si>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</si>
  <si>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</si>
  <si>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</si>
  <si>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</si>
  <si>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</si>
  <si>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</si>
  <si>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</si>
  <si>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</si>
  <si>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</si>
  <si>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</si>
  <si>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</si>
  <si>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</si>
  <si>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</si>
  <si>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</si>
  <si>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</si>
  <si>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</si>
  <si>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</si>
  <si>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</si>
  <si>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</si>
  <si>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</si>
  <si>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</si>
  <si>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</si>
  <si>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</si>
  <si>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</si>
  <si>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</si>
  <si>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</si>
  <si>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</si>
  <si>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</si>
  <si>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</si>
  <si>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</si>
  <si>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</si>
  <si>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</si>
  <si>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</si>
  <si>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</si>
  <si>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</si>
  <si>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</si>
  <si>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</si>
  <si>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</si>
  <si>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</si>
  <si>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</si>
  <si>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</si>
  <si>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</si>
  <si>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</si>
  <si>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</si>
  <si>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</si>
  <si>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</si>
  <si>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</si>
  <si>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</si>
  <si>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</si>
  <si>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</si>
  <si>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</si>
  <si>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</si>
  <si>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</si>
  <si>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</si>
  <si>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</si>
  <si>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</si>
  <si>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</si>
  <si>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</si>
  <si>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</si>
  <si>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</si>
  <si>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</si>
  <si>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</si>
  <si>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</si>
  <si>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</si>
  <si>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</si>
  <si>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</si>
  <si>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</si>
  <si>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</si>
  <si>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</si>
  <si>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</si>
  <si>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</si>
  <si>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</si>
  <si>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</si>
  <si>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</si>
  <si>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</si>
  <si>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</si>
  <si>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</si>
  <si>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</si>
  <si>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</si>
  <si>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</si>
  <si>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</si>
  <si>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</si>
  <si>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</si>
  <si>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</si>
  <si>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</si>
  <si>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</si>
  <si>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</si>
  <si>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</si>
  <si>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</si>
  <si>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</si>
  <si>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</si>
  <si>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</si>
  <si>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</si>
  <si>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</si>
  <si>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</si>
  <si>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</si>
  <si>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</si>
  <si>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</si>
  <si>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</si>
  <si>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</si>
  <si>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</si>
  <si>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</si>
  <si>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</si>
  <si>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</si>
  <si>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</si>
  <si>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</si>
  <si>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</si>
  <si>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</si>
  <si>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</si>
  <si>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</si>
  <si>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</si>
  <si>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</si>
  <si>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</si>
  <si>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</si>
  <si>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</si>
  <si>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</si>
  <si>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</si>
  <si>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</si>
  <si>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</si>
  <si>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</si>
  <si>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</si>
  <si>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</si>
  <si>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</si>
  <si>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</si>
  <si>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</si>
  <si>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</si>
  <si>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</si>
  <si>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</si>
  <si>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</si>
  <si>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</si>
  <si>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</si>
  <si>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</si>
  <si>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</si>
  <si>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</si>
  <si>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</si>
  <si>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</si>
  <si>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</si>
  <si>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</si>
  <si>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</si>
  <si>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</si>
  <si>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</si>
  <si>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</si>
  <si>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</si>
  <si>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</si>
  <si>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</si>
  <si>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</si>
  <si>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</si>
  <si>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</si>
  <si>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</si>
  <si>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</si>
  <si>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</si>
  <si>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</si>
  <si>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</si>
  <si>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</si>
  <si>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</si>
  <si>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</si>
  <si>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</si>
  <si>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</si>
  <si>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</si>
  <si>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</si>
  <si>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</si>
  <si>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</si>
  <si>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</si>
  <si>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</si>
  <si>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</si>
  <si>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</si>
  <si>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</si>
  <si>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</si>
  <si>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</si>
  <si>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</si>
  <si>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</si>
  <si>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</si>
  <si>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</si>
  <si>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</si>
  <si>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</si>
  <si>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</si>
  <si>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</si>
  <si>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</si>
  <si>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</si>
  <si>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</si>
  <si>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</si>
  <si>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</si>
  <si>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</si>
  <si>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</si>
  <si>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</si>
  <si>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</si>
  <si>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</si>
  <si>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</si>
  <si>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</si>
  <si>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</si>
  <si>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</si>
  <si>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</si>
  <si>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</si>
  <si>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</si>
  <si>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</si>
  <si>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</si>
  <si>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</si>
  <si>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</si>
  <si>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</si>
  <si>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</si>
  <si>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</si>
  <si>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</si>
  <si>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</si>
  <si>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</si>
  <si>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</si>
  <si>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</si>
  <si>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</si>
  <si>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</si>
  <si>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</si>
  <si>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</si>
  <si>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</si>
  <si>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</si>
  <si>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</si>
  <si>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</si>
  <si>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</si>
  <si>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</si>
  <si>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</si>
  <si>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</si>
  <si>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</si>
  <si>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</si>
  <si>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</si>
  <si>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</si>
  <si>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</si>
  <si>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</si>
  <si>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</si>
  <si>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</si>
  <si>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</si>
  <si>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</si>
  <si>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</si>
  <si>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</si>
  <si>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</si>
  <si>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</si>
  <si>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</si>
  <si>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</si>
  <si>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</si>
  <si>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</si>
  <si>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</si>
  <si>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</si>
  <si>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</si>
  <si>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</si>
  <si>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</si>
  <si>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</si>
  <si>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</si>
  <si>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</si>
  <si>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</si>
  <si>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</si>
  <si>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</si>
  <si>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</si>
  <si>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</si>
  <si>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</si>
  <si>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</si>
  <si>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</si>
  <si>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</si>
  <si>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</si>
  <si>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</si>
  <si>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</si>
  <si>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</si>
  <si>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</si>
  <si>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</si>
  <si>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</si>
  <si>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</si>
  <si>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</si>
  <si>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</si>
  <si>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</si>
  <si>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</si>
  <si>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</si>
  <si>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</si>
  <si>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</si>
  <si>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</si>
  <si>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</si>
  <si>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</si>
  <si>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</si>
  <si>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</si>
  <si>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</si>
  <si>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</si>
  <si>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</si>
  <si>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</si>
  <si>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</si>
  <si>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</si>
  <si>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</si>
  <si>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</si>
  <si>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</si>
  <si>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</si>
  <si>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</si>
  <si>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</si>
  <si>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</si>
  <si>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</si>
  <si>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</si>
  <si>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</si>
  <si>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</si>
  <si>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</si>
  <si>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</si>
  <si>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</si>
  <si>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</si>
  <si>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</si>
  <si>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</si>
  <si>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</si>
  <si>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</si>
  <si>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</si>
  <si>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</si>
  <si>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</si>
  <si>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</si>
  <si>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</si>
  <si>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</si>
  <si>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</si>
  <si>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</si>
  <si>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</si>
  <si>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</si>
  <si>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</si>
  <si>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</si>
  <si>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</si>
  <si>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</si>
  <si>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</si>
  <si>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</si>
  <si>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</si>
  <si>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</si>
  <si>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</si>
  <si>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</si>
  <si>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</si>
  <si>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</si>
  <si>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</si>
  <si>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</si>
  <si>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</si>
  <si>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</si>
  <si>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</si>
  <si>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</si>
  <si>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</si>
  <si>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</si>
  <si>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</si>
  <si>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</si>
  <si>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</si>
  <si>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</si>
  <si>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</si>
  <si>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</si>
  <si>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</si>
  <si>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</si>
  <si>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</si>
  <si>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</si>
  <si>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</si>
  <si>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</si>
  <si>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</si>
  <si>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</si>
  <si>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</si>
  <si>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</si>
  <si>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</si>
  <si>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</si>
  <si>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</si>
  <si>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</si>
  <si>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</si>
  <si>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</si>
  <si>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</si>
  <si>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</si>
  <si>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</si>
  <si>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</si>
  <si>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</si>
  <si>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</si>
  <si>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</si>
  <si>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</si>
  <si>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</si>
  <si>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</si>
  <si>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</si>
  <si>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</si>
  <si>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</si>
  <si>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</si>
  <si>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</si>
  <si>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</si>
  <si>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</si>
  <si>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</si>
  <si>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</si>
  <si>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</si>
  <si>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</si>
  <si>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</si>
  <si>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</si>
  <si>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</si>
  <si>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</si>
  <si>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</si>
  <si>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</si>
  <si>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</si>
  <si>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</si>
  <si>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</si>
  <si>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</si>
  <si>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</si>
  <si>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</si>
  <si>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</si>
  <si>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</si>
  <si>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</si>
  <si>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</si>
  <si>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</si>
  <si>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</si>
  <si>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</si>
  <si>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</si>
  <si>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</si>
  <si>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</si>
  <si>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</si>
  <si>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</si>
  <si>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</si>
  <si>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</si>
  <si>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</si>
  <si>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</si>
  <si>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</si>
  <si>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</si>
  <si>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</si>
  <si>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</si>
  <si>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</si>
  <si>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</si>
  <si>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</si>
  <si>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</si>
  <si>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</si>
  <si>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</si>
  <si>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</si>
  <si>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</si>
  <si>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</si>
  <si>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</si>
  <si>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</si>
  <si>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</si>
  <si>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</si>
  <si>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</si>
  <si>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</si>
  <si>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</si>
  <si>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</si>
  <si>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</si>
  <si>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</si>
  <si>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</si>
  <si>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</si>
  <si>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</si>
  <si>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</si>
  <si>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</si>
  <si>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</si>
  <si>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</si>
  <si>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</si>
  <si>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</si>
  <si>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</si>
  <si>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</si>
  <si>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</si>
  <si>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</si>
  <si>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</si>
  <si>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</si>
  <si>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</si>
  <si>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</si>
  <si>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</si>
  <si>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</si>
  <si>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</si>
  <si>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</si>
  <si>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</si>
  <si>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</si>
  <si>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</si>
  <si>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</si>
  <si>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</si>
  <si>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</si>
  <si>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</si>
  <si>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</si>
  <si>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</si>
  <si>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</si>
  <si>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</si>
  <si>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</si>
  <si>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</si>
  <si>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</si>
  <si>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</si>
  <si>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</si>
  <si>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</si>
  <si>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</si>
  <si>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</si>
  <si>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</si>
  <si>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</si>
  <si>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</si>
  <si>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</si>
  <si>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</si>
  <si>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</si>
  <si>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</si>
  <si>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</si>
  <si>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</si>
  <si>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</si>
  <si>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</si>
  <si>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</si>
  <si>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</si>
  <si>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</si>
  <si>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</si>
  <si>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</si>
  <si>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</si>
  <si>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</si>
  <si>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</si>
  <si>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</si>
  <si>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</si>
  <si>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</si>
  <si>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</si>
  <si>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</si>
  <si>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</si>
  <si>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</si>
  <si>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</si>
  <si>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</si>
  <si>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</si>
  <si>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</si>
  <si>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</si>
  <si>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</si>
  <si>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</si>
  <si>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</si>
  <si>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</si>
  <si>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</si>
  <si>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</si>
  <si>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</si>
  <si>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</si>
  <si>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</si>
  <si>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</si>
  <si>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</si>
  <si>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</si>
  <si>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</si>
  <si>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</si>
  <si>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</si>
  <si>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</si>
  <si>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</si>
  <si>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</si>
  <si>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</si>
  <si>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</si>
  <si>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</si>
  <si>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</si>
  <si>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</si>
  <si>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</si>
  <si>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</si>
  <si>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</si>
  <si>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</si>
  <si>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</si>
  <si>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</si>
  <si>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</si>
  <si>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</si>
  <si>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</si>
  <si>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</si>
  <si>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</si>
  <si>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</si>
  <si>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</si>
  <si>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</si>
  <si>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</si>
  <si>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</si>
  <si>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</si>
  <si>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</si>
  <si>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</si>
  <si>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</si>
  <si>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</si>
  <si>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</si>
  <si>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</si>
  <si>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</si>
  <si>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</si>
  <si>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</si>
  <si>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</si>
  <si>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</si>
  <si>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</si>
  <si>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</si>
  <si>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</si>
  <si>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</si>
  <si>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</si>
  <si>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</si>
  <si>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</si>
  <si>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</si>
  <si>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</si>
  <si>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</si>
  <si>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</si>
  <si>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</si>
  <si>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</si>
  <si>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</si>
  <si>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</si>
  <si>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</si>
  <si>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</si>
  <si>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</si>
  <si>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</si>
  <si>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</si>
  <si>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</si>
  <si>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</si>
  <si>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</si>
  <si>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</si>
  <si>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</si>
  <si>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</si>
  <si>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</si>
  <si>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</si>
  <si>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</si>
  <si>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</si>
  <si>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</si>
  <si>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</si>
  <si>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</si>
  <si>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</si>
  <si>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</si>
  <si>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</si>
  <si>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</si>
  <si>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</si>
  <si>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</si>
  <si>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</si>
  <si>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</si>
  <si>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</si>
  <si>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</si>
  <si>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</si>
  <si>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</si>
  <si>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</si>
  <si>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</si>
  <si>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</si>
  <si>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</si>
  <si>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</si>
  <si>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</si>
  <si>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</si>
  <si>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</si>
  <si>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</si>
  <si>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</si>
  <si>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</si>
  <si>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</si>
  <si>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</si>
  <si>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</si>
  <si>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</si>
  <si>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</si>
  <si>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</si>
  <si>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</si>
  <si>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</si>
  <si>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</si>
  <si>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</si>
  <si>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</si>
  <si>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</si>
  <si>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</si>
  <si>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</si>
  <si>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</si>
  <si>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</si>
  <si>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</si>
  <si>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</si>
  <si>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</si>
  <si>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</si>
  <si>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</si>
  <si>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</si>
  <si>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</si>
  <si>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</si>
  <si>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</si>
  <si>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</si>
  <si>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</si>
  <si>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</si>
  <si>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</si>
  <si>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</si>
  <si>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</si>
  <si>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</si>
  <si>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</si>
  <si>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</si>
  <si>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</si>
  <si>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</si>
  <si>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</si>
  <si>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</si>
  <si>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</si>
  <si>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</si>
  <si>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</si>
  <si>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</si>
  <si>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</si>
  <si>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</si>
  <si>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</si>
  <si>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</si>
  <si>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</si>
  <si>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</si>
  <si>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</si>
  <si>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</si>
  <si>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</si>
  <si>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</si>
  <si>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</si>
  <si>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</si>
  <si>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</si>
  <si>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</si>
  <si>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</si>
  <si>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</si>
  <si>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</si>
  <si>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</si>
  <si>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</si>
  <si>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</si>
  <si>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</si>
  <si>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</si>
  <si>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</si>
  <si>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</si>
  <si>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</si>
  <si>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</si>
  <si>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</si>
  <si>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</si>
  <si>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</si>
  <si>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</si>
  <si>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</si>
  <si>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</si>
  <si>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</si>
  <si>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</si>
  <si>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</si>
  <si>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</si>
  <si>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</si>
  <si>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</si>
  <si>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</si>
  <si>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</si>
  <si>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</si>
  <si>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</si>
  <si>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</si>
  <si>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</si>
  <si>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</si>
  <si>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</si>
  <si>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</si>
  <si>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</si>
  <si>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</si>
  <si>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</si>
  <si>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</si>
  <si>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</si>
  <si>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</si>
  <si>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</si>
  <si>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</si>
  <si>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</si>
  <si>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</si>
  <si>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</si>
  <si>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</si>
  <si>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</si>
  <si>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</si>
  <si>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</si>
  <si>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</si>
  <si>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</si>
  <si>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</si>
  <si>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</si>
  <si>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</si>
  <si>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</si>
  <si>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</si>
  <si>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</si>
  <si>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</si>
  <si>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</si>
  <si>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</si>
  <si>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</si>
  <si>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</si>
  <si>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</si>
  <si>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</si>
  <si>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</si>
  <si>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</si>
  <si>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</si>
  <si>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</si>
  <si>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</si>
  <si>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</si>
  <si>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</si>
  <si>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</si>
  <si>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</si>
  <si>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</si>
  <si>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</si>
  <si>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</si>
  <si>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</si>
  <si>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</si>
  <si>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</si>
  <si>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</si>
  <si>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</si>
  <si>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</si>
  <si>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</si>
  <si>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</si>
  <si>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</si>
  <si>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</si>
  <si>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</si>
  <si>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</si>
  <si>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</si>
  <si>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</si>
  <si>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</si>
  <si>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</si>
  <si>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</si>
  <si>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</si>
  <si>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</si>
  <si>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</si>
  <si>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</si>
  <si>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</si>
  <si>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</si>
  <si>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</si>
  <si>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</si>
  <si>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</si>
  <si>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</si>
  <si>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</si>
  <si>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</si>
  <si>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</si>
  <si>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</si>
  <si>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</si>
  <si>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</si>
  <si>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</si>
  <si>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</si>
  <si>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</si>
  <si>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</si>
  <si>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</si>
  <si>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</si>
  <si>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</si>
  <si>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</si>
  <si>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</si>
  <si>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</si>
  <si>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</si>
  <si>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</si>
  <si>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</si>
  <si>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</si>
  <si>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</si>
  <si>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</si>
  <si>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</si>
  <si>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</si>
  <si>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</si>
  <si>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</si>
  <si>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</si>
  <si>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</si>
  <si>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</si>
  <si>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</si>
  <si>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</si>
  <si>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</si>
  <si>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</si>
  <si>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</si>
  <si>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</si>
  <si>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</si>
  <si>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</si>
  <si>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</si>
  <si>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</si>
  <si>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</si>
  <si>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</si>
  <si>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</si>
  <si>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</si>
  <si>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</si>
  <si>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</si>
  <si>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</si>
  <si>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</si>
  <si>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</si>
  <si>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</si>
  <si>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</si>
  <si>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</si>
  <si>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</si>
  <si>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</si>
  <si>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</si>
  <si>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</si>
  <si>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</si>
  <si>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</si>
  <si>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</si>
  <si>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</si>
  <si>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</si>
  <si>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</si>
  <si>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</si>
  <si>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</si>
  <si>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</si>
  <si>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</si>
  <si>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</si>
  <si>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</si>
  <si>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</si>
  <si>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</si>
  <si>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</si>
  <si>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</si>
  <si>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</si>
  <si>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</si>
  <si>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</si>
  <si>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</si>
  <si>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</si>
  <si>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</si>
  <si>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</si>
  <si>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</si>
  <si>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</si>
  <si>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</si>
  <si>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</si>
  <si>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</si>
  <si>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</si>
  <si>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</si>
  <si>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</si>
  <si>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</si>
  <si>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</si>
  <si>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</si>
  <si>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</si>
  <si>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</si>
  <si>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</si>
  <si>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</si>
  <si>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</si>
  <si>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</si>
  <si>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</si>
  <si>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</si>
  <si>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</si>
  <si>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</si>
  <si>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</si>
  <si>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</si>
  <si>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</si>
  <si>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</si>
  <si>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</si>
  <si>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</si>
  <si>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</si>
  <si>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</si>
  <si>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</si>
  <si>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</si>
  <si>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</si>
  <si>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</si>
  <si>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</si>
  <si>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</si>
  <si>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</si>
  <si>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</si>
  <si>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</si>
  <si>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</si>
  <si>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</si>
  <si>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</si>
  <si>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</si>
  <si>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</si>
  <si>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</si>
  <si>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</si>
  <si>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</si>
  <si>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</si>
  <si>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</si>
  <si>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</si>
  <si>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</si>
  <si>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</si>
  <si>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</si>
  <si>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</si>
  <si>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</si>
  <si>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</si>
  <si>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</si>
  <si>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</si>
  <si>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</si>
  <si>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</si>
  <si>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</si>
  <si>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</si>
  <si>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</si>
  <si>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</si>
  <si>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</si>
  <si>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</si>
  <si>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</si>
  <si>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</si>
  <si>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</si>
  <si>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</si>
  <si>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</si>
  <si>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</si>
  <si>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</si>
  <si>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</si>
  <si>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</si>
  <si>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</si>
  <si>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</si>
  <si>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</si>
  <si>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</si>
  <si>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</si>
  <si>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</si>
  <si>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</si>
  <si>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</si>
  <si>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</si>
  <si>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</si>
  <si>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</si>
  <si>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</si>
  <si>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</si>
  <si>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</si>
  <si>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</si>
  <si>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</si>
  <si>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</si>
  <si>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</si>
  <si>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</si>
  <si>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</si>
  <si>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</si>
  <si>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</si>
  <si>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</si>
  <si>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</si>
  <si>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</si>
  <si>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</si>
  <si>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</si>
  <si>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</si>
  <si>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</si>
  <si>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</si>
  <si>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</si>
  <si>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</si>
  <si>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</si>
  <si>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</si>
  <si>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</si>
  <si>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</si>
  <si>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</si>
  <si>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</si>
  <si>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</si>
  <si>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</si>
  <si>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</si>
  <si>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</si>
  <si>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</si>
  <si>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</si>
  <si>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</si>
  <si>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</si>
  <si>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</si>
  <si>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</si>
  <si>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</si>
  <si>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</si>
  <si>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</si>
  <si>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</si>
  <si>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</si>
  <si>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</si>
  <si>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</si>
  <si>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</si>
  <si>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</si>
  <si>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</si>
  <si>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</si>
  <si>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</si>
  <si>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</si>
  <si>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</si>
  <si>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</si>
  <si>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</si>
  <si>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</si>
  <si>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</si>
  <si>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</si>
  <si>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</si>
  <si>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</si>
  <si>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</si>
  <si>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</si>
  <si>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</si>
  <si>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</si>
  <si>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</si>
  <si>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</si>
  <si>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</si>
  <si>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</si>
  <si>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</si>
  <si>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</si>
  <si>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</si>
  <si>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</si>
  <si>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</si>
  <si>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</si>
  <si>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</si>
  <si>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</si>
  <si>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</si>
  <si>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</si>
  <si>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</si>
  <si>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</si>
  <si>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</si>
  <si>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</si>
  <si>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</si>
  <si>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</si>
  <si>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</si>
  <si>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</si>
  <si>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</si>
  <si>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</si>
  <si>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</si>
  <si>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</si>
  <si>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</si>
  <si>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</si>
  <si>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</si>
  <si>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</si>
  <si>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</si>
  <si>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</si>
  <si>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</si>
  <si>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</si>
  <si>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</si>
  <si>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</si>
  <si>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</si>
  <si>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</si>
  <si>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</si>
  <si>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</si>
  <si>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</si>
  <si>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</si>
  <si>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</si>
  <si>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</si>
  <si>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</si>
  <si>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</si>
  <si>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</si>
  <si>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</si>
  <si>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</si>
  <si>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</si>
  <si>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</si>
  <si>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</si>
  <si>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</si>
  <si>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</si>
  <si>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</si>
  <si>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</si>
  <si>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</si>
  <si>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</si>
  <si>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</si>
  <si>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</si>
  <si>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</si>
  <si>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</si>
  <si>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</si>
  <si>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</si>
  <si>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</si>
  <si>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</si>
  <si>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</si>
  <si>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</si>
  <si>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</si>
  <si>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</si>
  <si>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</si>
  <si>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</si>
  <si>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</si>
  <si>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</si>
  <si>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</si>
  <si>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</si>
  <si>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</si>
  <si>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</si>
  <si>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</si>
  <si>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</si>
  <si>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</si>
  <si>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</si>
  <si>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</si>
  <si>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</si>
  <si>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</si>
  <si>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</si>
  <si>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</si>
  <si>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</si>
  <si>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</si>
  <si>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</si>
  <si>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</si>
  <si>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</si>
  <si>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</si>
  <si>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</si>
  <si>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</si>
  <si>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</si>
  <si>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</si>
  <si>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</si>
  <si>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</si>
  <si>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</si>
  <si>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</si>
  <si>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</si>
  <si>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</si>
  <si>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</si>
  <si>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</si>
  <si>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</si>
  <si>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</si>
  <si>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</si>
  <si>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</si>
  <si>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</si>
  <si>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</si>
  <si>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</si>
  <si>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</si>
  <si>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</si>
  <si>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</si>
  <si>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</si>
  <si>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</si>
  <si>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</si>
  <si>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</si>
  <si>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</si>
  <si>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</si>
  <si>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</si>
  <si>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</si>
  <si>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</si>
  <si>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</si>
  <si>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</si>
  <si>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</si>
  <si>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</si>
  <si>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</si>
  <si>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</si>
  <si>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</si>
  <si>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</si>
  <si>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</si>
  <si>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</si>
  <si>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</si>
  <si>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</si>
  <si>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</si>
  <si>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</si>
  <si>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</si>
  <si>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</si>
  <si>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</si>
  <si>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</si>
  <si>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</si>
  <si>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</si>
  <si>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</si>
  <si>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</si>
  <si>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</si>
  <si>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</si>
  <si>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</si>
  <si>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</si>
  <si>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</si>
  <si>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</si>
  <si>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</si>
  <si>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</si>
  <si>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</si>
  <si>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</si>
  <si>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</si>
  <si>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</si>
  <si>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</si>
  <si>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</si>
  <si>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</si>
  <si>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</si>
  <si>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</si>
  <si>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</si>
  <si>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</si>
  <si>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</si>
  <si>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</si>
  <si>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</si>
  <si>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</si>
  <si>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</si>
  <si>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</si>
  <si>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</si>
  <si>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</si>
  <si>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</si>
  <si>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</si>
  <si>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</si>
  <si>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</si>
  <si>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</si>
  <si>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</si>
  <si>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</si>
  <si>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</si>
  <si>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</si>
  <si>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</si>
  <si>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</si>
  <si>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</si>
  <si>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</si>
  <si>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</si>
  <si>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</si>
  <si>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</si>
  <si>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</si>
  <si>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</si>
  <si>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</si>
  <si>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</si>
  <si>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</si>
  <si>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</si>
  <si>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</si>
  <si>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</si>
  <si>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</si>
  <si>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</si>
  <si>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</si>
  <si>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</si>
  <si>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</si>
  <si>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</si>
  <si>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</si>
  <si>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</si>
  <si>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</si>
  <si>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</si>
  <si>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</si>
  <si>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</si>
  <si>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</si>
  <si>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</si>
  <si>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</si>
  <si>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</si>
  <si>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</si>
  <si>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</si>
  <si>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</si>
  <si>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</si>
  <si>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</si>
  <si>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</si>
  <si>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</si>
  <si>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</si>
  <si>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</si>
  <si>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</si>
  <si>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</si>
  <si>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</si>
  <si>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</si>
  <si>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</si>
  <si>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</si>
  <si>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</si>
  <si>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</si>
  <si>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</si>
  <si>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</si>
  <si>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</si>
  <si>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</si>
  <si>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</si>
  <si>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</si>
  <si>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</si>
  <si>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</si>
  <si>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</si>
  <si>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</si>
  <si>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</si>
  <si>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</si>
  <si>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</si>
  <si>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</si>
  <si>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</si>
  <si>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</si>
  <si>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</si>
  <si>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</si>
  <si>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</si>
  <si>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</si>
  <si>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</si>
  <si>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</si>
  <si>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</si>
  <si>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</si>
  <si>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</si>
  <si>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</si>
  <si>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</si>
  <si>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</si>
  <si>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</si>
  <si>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</si>
  <si>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</si>
  <si>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</si>
  <si>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</si>
  <si>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</si>
  <si>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</si>
  <si>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</si>
  <si>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</si>
  <si>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</si>
  <si>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</si>
  <si>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</si>
  <si>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</si>
  <si>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</si>
  <si>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</si>
  <si>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</si>
  <si>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</si>
  <si>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</si>
  <si>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</si>
  <si>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</si>
  <si>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</si>
  <si>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</si>
  <si>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</si>
  <si>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</si>
  <si>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</si>
  <si>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</si>
  <si>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</si>
  <si>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</si>
  <si>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</si>
  <si>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</si>
  <si>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</si>
  <si>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</si>
  <si>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</si>
  <si>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</si>
  <si>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</si>
  <si>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</si>
  <si>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</si>
  <si>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</si>
  <si>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</si>
  <si>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</si>
  <si>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</si>
  <si>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</si>
  <si>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</si>
  <si>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</si>
  <si>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</si>
  <si>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</si>
  <si>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</si>
  <si>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</si>
  <si>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</si>
  <si>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</si>
  <si>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</si>
  <si>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</si>
  <si>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</si>
  <si>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</si>
  <si>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</si>
  <si>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</si>
  <si>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</si>
  <si>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</si>
  <si>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</si>
  <si>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</si>
  <si>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</si>
  <si>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</si>
  <si>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</si>
  <si>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</si>
  <si>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</si>
  <si>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</si>
  <si>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</si>
  <si>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</si>
  <si>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</si>
  <si>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</si>
  <si>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</si>
  <si>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</si>
  <si>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</si>
  <si>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</si>
  <si>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</si>
  <si>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</si>
  <si>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</si>
  <si>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</si>
  <si>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</si>
  <si>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</si>
  <si>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</si>
  <si>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</si>
  <si>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</si>
  <si>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</si>
  <si>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</si>
  <si>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</si>
  <si>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</si>
  <si>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</si>
  <si>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</si>
  <si>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</si>
  <si>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</si>
  <si>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</si>
  <si>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</si>
  <si>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</si>
  <si>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</si>
  <si>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</si>
  <si>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</si>
  <si>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</si>
  <si>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</si>
  <si>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</si>
  <si>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</si>
  <si>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</si>
  <si>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</si>
  <si>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</si>
  <si>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</si>
  <si>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</si>
  <si>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</si>
  <si>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</si>
  <si>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</si>
  <si>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</si>
  <si>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</si>
  <si>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</si>
  <si>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</si>
  <si>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</si>
  <si>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</si>
  <si>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</si>
  <si>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</si>
  <si>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</si>
  <si>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</si>
  <si>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</si>
  <si>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</si>
  <si>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</si>
  <si>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</si>
  <si>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</si>
  <si>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</si>
  <si>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</si>
  <si>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</si>
  <si>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</si>
  <si>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</si>
  <si>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</si>
  <si>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</si>
  <si>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</si>
  <si>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</si>
  <si>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</si>
  <si>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</si>
  <si>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</si>
  <si>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</si>
  <si>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</si>
  <si>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</si>
  <si>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</si>
  <si>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</si>
  <si>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</si>
  <si>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</si>
  <si>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</si>
  <si>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</si>
  <si>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</si>
  <si>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</si>
  <si>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</si>
  <si>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</si>
  <si>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</si>
  <si>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</si>
  <si>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</si>
  <si>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</si>
  <si>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</si>
  <si>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</si>
  <si>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</si>
  <si>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</si>
  <si>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</si>
  <si>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</si>
  <si>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</si>
  <si>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</si>
  <si>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</si>
  <si>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</si>
  <si>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</si>
  <si>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</si>
  <si>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</si>
  <si>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</si>
  <si>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</si>
  <si>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</si>
  <si>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</si>
  <si>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</si>
  <si>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</si>
  <si>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</si>
  <si>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</si>
  <si>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</si>
  <si>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</si>
  <si>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</si>
  <si>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</si>
  <si>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</si>
  <si>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</si>
  <si>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</si>
  <si>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</si>
  <si>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</si>
  <si>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</si>
  <si>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</si>
  <si>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</si>
  <si>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</si>
  <si>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</si>
  <si>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</si>
  <si>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</si>
  <si>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</si>
  <si>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</si>
  <si>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</si>
  <si>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</si>
  <si>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</si>
  <si>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</si>
  <si>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</si>
  <si>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</si>
  <si>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</si>
  <si>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</si>
  <si>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</si>
  <si>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</si>
  <si>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</si>
  <si>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</si>
  <si>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</si>
  <si>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</si>
  <si>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</si>
  <si>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</si>
  <si>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</si>
  <si>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</si>
  <si>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</si>
  <si>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</si>
  <si>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</si>
  <si>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</si>
  <si>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</si>
  <si>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</si>
  <si>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</si>
  <si>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</si>
  <si>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</si>
  <si>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</si>
  <si>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</si>
  <si>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</si>
  <si>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</si>
  <si>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</si>
  <si>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</si>
  <si>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</si>
  <si>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</si>
  <si>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</si>
  <si>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</si>
  <si>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</si>
  <si>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</si>
  <si>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</si>
  <si>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</si>
  <si>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</si>
  <si>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</si>
  <si>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</si>
  <si>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</si>
  <si>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</si>
  <si>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</si>
  <si>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</si>
  <si>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</si>
  <si>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</si>
  <si>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</si>
  <si>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</si>
  <si>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</si>
  <si>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</si>
  <si>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</si>
  <si>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</si>
  <si>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</si>
  <si>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</si>
  <si>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</si>
  <si>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</si>
  <si>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</si>
  <si>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</si>
  <si>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</si>
  <si>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</si>
  <si>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</si>
  <si>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</si>
  <si>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</si>
  <si>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</si>
  <si>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</si>
  <si>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</si>
  <si>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</si>
  <si>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</si>
  <si>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</si>
  <si>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</si>
  <si>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</si>
  <si>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</si>
  <si>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</si>
  <si>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</si>
  <si>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</si>
  <si>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</si>
  <si>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</si>
  <si>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</si>
  <si>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</si>
  <si>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</si>
  <si>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</si>
  <si>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</si>
  <si>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</si>
  <si>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</si>
  <si>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</si>
  <si>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</si>
  <si>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</si>
  <si>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</si>
  <si>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</si>
  <si>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</si>
  <si>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</si>
  <si>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</si>
  <si>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</si>
  <si>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</si>
  <si>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</si>
  <si>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</si>
  <si>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</si>
  <si>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</si>
  <si>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</si>
  <si>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</si>
  <si>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</si>
  <si>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</si>
  <si>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</si>
  <si>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</si>
  <si>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</si>
  <si>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</si>
  <si>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</si>
  <si>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</si>
  <si>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</si>
  <si>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</si>
  <si>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</si>
  <si>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</si>
  <si>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</si>
  <si>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</si>
  <si>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</si>
  <si>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</si>
  <si>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</si>
  <si>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</si>
  <si>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</si>
  <si>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</si>
  <si>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</si>
  <si>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</si>
  <si>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</si>
  <si>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</si>
  <si>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</si>
  <si>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</si>
  <si>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</si>
  <si>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</si>
  <si>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</si>
  <si>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</si>
  <si>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</si>
  <si>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</si>
  <si>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</si>
  <si>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</si>
  <si>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</si>
  <si>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</si>
  <si>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</si>
  <si>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</si>
  <si>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</si>
  <si>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</si>
  <si>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</si>
  <si>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</si>
  <si>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</si>
  <si>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</si>
  <si>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</si>
  <si>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</si>
  <si>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</si>
  <si>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</si>
  <si>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</si>
  <si>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</si>
  <si>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</si>
  <si>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</si>
  <si>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</si>
  <si>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</si>
  <si>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</si>
  <si>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</si>
  <si>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</si>
  <si>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</si>
  <si>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</si>
  <si>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</si>
  <si>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</si>
  <si>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</si>
  <si>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</si>
  <si>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</si>
  <si>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</si>
  <si>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</si>
  <si>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</si>
  <si>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</si>
  <si>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</si>
  <si>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</si>
  <si>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</si>
  <si>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</si>
  <si>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</si>
  <si>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</si>
  <si>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</si>
  <si>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</si>
  <si>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</si>
  <si>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</si>
  <si>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</si>
  <si>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</si>
  <si>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</si>
  <si>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</si>
  <si>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</si>
  <si>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</si>
  <si>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</si>
  <si>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</si>
  <si>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</si>
  <si>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</si>
  <si>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</si>
  <si>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</si>
  <si>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</si>
  <si>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</si>
  <si>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</si>
  <si>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</si>
  <si>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</si>
  <si>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</si>
  <si>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</si>
  <si>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</si>
  <si>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</si>
  <si>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</si>
  <si>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</si>
  <si>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</si>
  <si>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</si>
  <si>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</si>
  <si>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</si>
  <si>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</si>
  <si>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</si>
  <si>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</si>
  <si>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</si>
  <si>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</si>
  <si>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</si>
  <si>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</si>
  <si>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</si>
  <si>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</si>
  <si>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</si>
  <si>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</si>
  <si>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</si>
  <si>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</si>
  <si>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</si>
  <si>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</si>
  <si>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</si>
  <si>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</si>
  <si>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</si>
  <si>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</si>
  <si>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</si>
  <si>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</si>
  <si>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</si>
  <si>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</si>
  <si>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</si>
  <si>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</si>
  <si>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</si>
  <si>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</si>
  <si>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</si>
  <si>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</si>
  <si>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</si>
  <si>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</si>
  <si>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</si>
  <si>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</si>
  <si>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</si>
  <si>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</si>
  <si>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</si>
  <si>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</si>
  <si>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</si>
  <si>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</si>
  <si>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</si>
  <si>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</si>
  <si>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</si>
  <si>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</si>
  <si>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</si>
  <si>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</si>
  <si>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</si>
  <si>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</si>
  <si>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</si>
  <si>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</si>
  <si>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</si>
  <si>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</si>
  <si>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</si>
  <si>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</si>
  <si>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</si>
  <si>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</si>
  <si>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</si>
  <si>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</si>
  <si>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</si>
  <si>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</si>
  <si>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</si>
  <si>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</si>
  <si>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</si>
  <si>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</si>
  <si>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</si>
  <si>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</si>
  <si>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</si>
  <si>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</si>
  <si>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</si>
  <si>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</si>
  <si>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</si>
  <si>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</si>
  <si>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</si>
  <si>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</si>
  <si>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</si>
  <si>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</si>
  <si>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</si>
  <si>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</si>
  <si>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</si>
  <si>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</si>
  <si>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</si>
  <si>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</si>
  <si>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</si>
  <si>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</si>
  <si>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</si>
  <si>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</si>
  <si>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</si>
  <si>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</si>
  <si>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</si>
  <si>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</si>
  <si>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</si>
  <si>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</si>
  <si>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</si>
  <si>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</si>
  <si>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</si>
  <si>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</si>
  <si>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</si>
  <si>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</si>
  <si>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</si>
  <si>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</si>
  <si>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</si>
  <si>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</si>
  <si>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</si>
  <si>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</si>
  <si>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</si>
  <si>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</si>
  <si>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</si>
  <si>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</si>
  <si>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</si>
  <si>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</si>
  <si>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</si>
  <si>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</si>
  <si>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</si>
  <si>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</si>
  <si>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</si>
  <si>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</si>
  <si>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</si>
  <si>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</si>
  <si>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</si>
  <si>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</si>
  <si>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</si>
  <si>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</si>
  <si>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</si>
  <si>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</si>
  <si>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</si>
  <si>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</si>
  <si>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</si>
  <si>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</si>
  <si>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</si>
  <si>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</si>
  <si>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</si>
  <si>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</si>
  <si>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</si>
  <si>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</si>
  <si>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</si>
  <si>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</si>
  <si>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</si>
  <si>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</si>
  <si>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</si>
  <si>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</si>
  <si>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</si>
  <si>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</si>
  <si>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</si>
  <si>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</si>
  <si>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</si>
  <si>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</si>
  <si>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</si>
  <si>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</si>
  <si>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</si>
  <si>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</si>
  <si>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</si>
  <si>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</si>
  <si>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</si>
  <si>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</si>
  <si>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</si>
  <si>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</si>
  <si>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</si>
  <si>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</si>
  <si>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</si>
  <si>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</si>
  <si>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</si>
  <si>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</si>
  <si>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</si>
  <si>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</si>
  <si>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</si>
  <si>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</si>
  <si>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</si>
  <si>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</si>
  <si>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</si>
  <si>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</si>
  <si>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</si>
  <si>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</si>
  <si>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</si>
  <si>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</si>
  <si>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</si>
  <si>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</si>
  <si>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</si>
  <si>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</si>
  <si>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</si>
  <si>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</si>
  <si>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</si>
  <si>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</si>
  <si>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</si>
  <si>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</si>
  <si>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</si>
  <si>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</si>
  <si>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</si>
  <si>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</si>
  <si>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</si>
  <si>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</si>
  <si>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</si>
  <si>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</si>
  <si>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</si>
  <si>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</si>
  <si>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</si>
  <si>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</si>
  <si>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</si>
  <si>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</si>
  <si>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</si>
  <si>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</si>
  <si>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</si>
  <si>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</si>
  <si>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</si>
  <si>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</si>
  <si>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</si>
  <si>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</si>
  <si>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</si>
  <si>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</si>
  <si>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</si>
  <si>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</si>
  <si>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</si>
  <si>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</si>
  <si>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</si>
  <si>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</si>
  <si>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</si>
  <si>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</si>
  <si>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</si>
  <si>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</si>
  <si>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</si>
  <si>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</si>
  <si>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</si>
  <si>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</si>
  <si>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</si>
  <si>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</si>
  <si>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</si>
  <si>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</si>
  <si>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</si>
  <si>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</si>
  <si>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</si>
  <si>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</si>
  <si>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</si>
  <si>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</si>
  <si>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</si>
  <si>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</si>
  <si>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</si>
  <si>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</si>
  <si>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</si>
  <si>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</si>
  <si>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</si>
  <si>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</si>
  <si>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</si>
  <si>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</si>
  <si>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</si>
  <si>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</si>
  <si>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</si>
  <si>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</si>
  <si>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</si>
  <si>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</si>
  <si>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</si>
  <si>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</si>
  <si>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</si>
  <si>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</si>
  <si>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</si>
  <si>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</si>
  <si>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</si>
  <si>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</si>
  <si>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</si>
  <si>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</si>
  <si>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</si>
  <si>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</si>
  <si>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</si>
  <si>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</si>
  <si>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</si>
  <si>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</si>
  <si>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</si>
  <si>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</si>
  <si>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</si>
  <si>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</si>
  <si>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</si>
  <si>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</si>
  <si>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</si>
  <si>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</si>
  <si>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</si>
  <si>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</si>
  <si>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</si>
  <si>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</si>
  <si>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</si>
  <si>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</si>
  <si>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</si>
  <si>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</si>
  <si>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</si>
  <si>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</si>
  <si>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</si>
  <si>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</si>
  <si>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</si>
  <si>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</si>
  <si>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</si>
  <si>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</si>
  <si>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</si>
  <si>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</si>
  <si>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</si>
  <si>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</si>
  <si>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</si>
  <si>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</si>
  <si>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</si>
  <si>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</si>
  <si>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</si>
  <si>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</si>
  <si>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</si>
  <si>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</si>
  <si>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</si>
  <si>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</si>
  <si>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</si>
  <si>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</si>
  <si>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</si>
  <si>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</si>
  <si>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</si>
  <si>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</si>
  <si>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</si>
  <si>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</si>
  <si>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</si>
  <si>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</si>
  <si>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</si>
  <si>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</si>
  <si>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</si>
  <si>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</si>
  <si>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</si>
  <si>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</si>
  <si>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</si>
  <si>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</si>
  <si>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</si>
  <si>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</si>
  <si>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</si>
  <si>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</si>
  <si>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</si>
  <si>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</si>
  <si>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</si>
  <si>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</si>
  <si>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</si>
  <si>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</si>
  <si>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</si>
  <si>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</si>
  <si>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</si>
  <si>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</si>
  <si>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</si>
  <si>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</si>
  <si>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</si>
  <si>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</si>
  <si>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</si>
  <si>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</si>
  <si>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</si>
  <si>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</si>
  <si>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</si>
  <si>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</si>
  <si>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</si>
  <si>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</si>
  <si>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</si>
  <si>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</si>
  <si>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</si>
  <si>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</si>
  <si>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</si>
  <si>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</si>
  <si>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</si>
  <si>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</si>
  <si>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</si>
  <si>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</si>
  <si>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</si>
  <si>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</si>
  <si>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</si>
  <si>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</si>
  <si>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</si>
  <si>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</si>
  <si>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</si>
  <si>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</si>
  <si>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</si>
  <si>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</si>
  <si>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</si>
  <si>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</si>
  <si>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</si>
  <si>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</si>
  <si>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</si>
  <si>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</si>
  <si>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</si>
  <si>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</si>
  <si>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</si>
  <si>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</si>
  <si>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</si>
  <si>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</si>
  <si>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</si>
  <si>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</si>
  <si>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</si>
  <si>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</si>
  <si>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</si>
  <si>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</si>
  <si>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</si>
  <si>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</si>
  <si>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</si>
  <si>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</si>
  <si>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</si>
  <si>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</si>
  <si>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</si>
  <si>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</si>
  <si>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</si>
  <si>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</si>
  <si>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</si>
  <si>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</si>
  <si>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</si>
  <si>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</si>
  <si>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</si>
  <si>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</si>
  <si>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</si>
  <si>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</si>
  <si>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</si>
  <si>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</si>
  <si>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</si>
  <si>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</si>
  <si>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</si>
  <si>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</si>
  <si>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</si>
  <si>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</si>
  <si>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</si>
  <si>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</si>
  <si>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</si>
  <si>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</si>
  <si>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</si>
  <si>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</si>
  <si>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</si>
  <si>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</si>
  <si>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</si>
  <si>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</si>
  <si>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</si>
  <si>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</si>
  <si>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</si>
  <si>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</si>
  <si>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</si>
  <si>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</si>
  <si>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</si>
  <si>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</si>
  <si>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</si>
  <si>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</si>
  <si>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</si>
  <si>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</si>
  <si>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</si>
  <si>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</si>
  <si>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</si>
  <si>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</si>
  <si>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</si>
  <si>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</si>
  <si>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</si>
  <si>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</si>
  <si>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</si>
  <si>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</si>
  <si>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</si>
  <si>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</si>
  <si>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</si>
  <si>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</si>
  <si>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</si>
  <si>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</si>
  <si>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</si>
  <si>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</si>
  <si>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</si>
  <si>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</si>
  <si>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</si>
  <si>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</si>
  <si>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</si>
  <si>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</si>
  <si>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</si>
  <si>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</si>
  <si>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</si>
  <si>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</si>
  <si>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</si>
  <si>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</si>
  <si>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</si>
  <si>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</si>
  <si>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</si>
  <si>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</si>
  <si>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</si>
  <si>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</si>
  <si>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</si>
  <si>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</si>
  <si>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</si>
  <si>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</si>
  <si>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</si>
  <si>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</si>
  <si>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</si>
  <si>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</si>
  <si>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</si>
  <si>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</si>
  <si>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</si>
  <si>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</si>
  <si>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</si>
  <si>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</si>
  <si>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</si>
  <si>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</si>
  <si>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</si>
  <si>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</si>
  <si>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</si>
  <si>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</si>
  <si>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</si>
  <si>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</si>
  <si>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</si>
  <si>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</si>
  <si>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</si>
  <si>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</si>
  <si>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</si>
  <si>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</si>
  <si>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</si>
  <si>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</si>
  <si>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</si>
  <si>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</si>
  <si>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</si>
  <si>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</si>
  <si>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</si>
  <si>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</si>
  <si>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</si>
  <si>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</si>
  <si>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</si>
  <si>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</si>
  <si>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</si>
  <si>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</si>
  <si>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</si>
  <si>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</si>
  <si>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</si>
  <si>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</si>
  <si>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</si>
  <si>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</si>
  <si>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</si>
  <si>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</si>
  <si>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</si>
  <si>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</si>
  <si>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</si>
  <si>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</si>
  <si>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</si>
  <si>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</si>
  <si>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</si>
  <si>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</si>
  <si>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</si>
  <si>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</si>
  <si>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</si>
  <si>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</si>
  <si>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</si>
  <si>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</si>
  <si>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</si>
  <si>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</si>
  <si>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</si>
  <si>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</si>
  <si>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</si>
  <si>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</si>
  <si>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</si>
  <si>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</si>
  <si>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</si>
  <si>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</si>
  <si>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</si>
  <si>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</si>
  <si>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</si>
  <si>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</si>
  <si>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</si>
  <si>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</si>
  <si>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</si>
  <si>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</si>
  <si>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</si>
  <si>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</si>
  <si>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</si>
  <si>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</si>
  <si>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</si>
  <si>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</si>
  <si>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</si>
  <si>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</si>
  <si>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</si>
  <si>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</si>
  <si>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</si>
  <si>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</si>
  <si>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</si>
  <si>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</si>
  <si>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</si>
  <si>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</si>
  <si>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</si>
  <si>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</si>
  <si>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</si>
  <si>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</si>
  <si>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</si>
  <si>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</si>
  <si>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</si>
  <si>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</si>
  <si>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</si>
  <si>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</si>
  <si>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</si>
  <si>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</si>
  <si>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</si>
  <si>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</si>
  <si>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</si>
  <si>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</si>
  <si>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</si>
  <si>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</si>
  <si>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</si>
  <si>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</si>
  <si>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</si>
  <si>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</si>
  <si>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</si>
  <si>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</si>
  <si>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</si>
  <si>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</si>
  <si>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</si>
  <si>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</si>
  <si>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</si>
  <si>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</si>
  <si>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</si>
  <si>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</si>
  <si>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</si>
  <si>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</si>
  <si>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</si>
  <si>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</si>
  <si>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</si>
  <si>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</si>
  <si>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</si>
  <si>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</si>
  <si>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</si>
  <si>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</si>
  <si>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</si>
  <si>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</si>
  <si>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</si>
  <si>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</si>
  <si>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</si>
  <si>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</si>
  <si>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</si>
  <si>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</si>
  <si>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</si>
  <si>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</si>
  <si>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</si>
  <si>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</si>
  <si>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</si>
  <si>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</si>
  <si>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</si>
  <si>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</si>
  <si>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</si>
  <si>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</si>
  <si>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</si>
  <si>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</si>
  <si>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</si>
  <si>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</si>
  <si>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</si>
  <si>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</si>
  <si>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</si>
  <si>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</si>
  <si>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</si>
  <si>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</si>
  <si>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</si>
  <si>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</si>
  <si>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</si>
  <si>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</si>
  <si>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</si>
  <si>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</si>
  <si>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</si>
  <si>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</si>
  <si>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</si>
  <si>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</si>
  <si>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</si>
  <si>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</si>
  <si>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</si>
  <si>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</si>
  <si>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</si>
  <si>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</si>
  <si>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</si>
  <si>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</si>
  <si>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</si>
  <si>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</si>
  <si>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</si>
  <si>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</si>
  <si>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</si>
  <si>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</si>
  <si>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</si>
  <si>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</si>
  <si>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</si>
  <si>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</si>
  <si>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</si>
  <si>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</si>
  <si>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</si>
  <si>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</si>
  <si>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</si>
  <si>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</si>
  <si>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</si>
  <si>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</si>
  <si>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</si>
  <si>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</si>
  <si>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</si>
  <si>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</si>
  <si>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</si>
  <si>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</si>
  <si>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</si>
  <si>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</si>
  <si>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</si>
  <si>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</si>
  <si>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</si>
  <si>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</si>
  <si>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</si>
  <si>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</si>
  <si>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</si>
  <si>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</si>
  <si>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</si>
  <si>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</si>
  <si>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</si>
  <si>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</si>
  <si>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</si>
  <si>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</si>
  <si>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</si>
  <si>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</si>
  <si>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</si>
  <si>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</si>
  <si>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</si>
  <si>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</si>
  <si>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</si>
  <si>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</si>
  <si>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</si>
  <si>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</si>
  <si>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</si>
  <si>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</si>
  <si>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</si>
  <si>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</si>
  <si>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</si>
  <si>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</si>
  <si>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</si>
  <si>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</si>
  <si>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</si>
  <si>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</si>
  <si>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</si>
  <si>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</si>
  <si>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</si>
  <si>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</si>
  <si>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</si>
  <si>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</si>
  <si>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</si>
  <si>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</si>
  <si>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</si>
  <si>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</si>
  <si>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</si>
  <si>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</si>
  <si>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</si>
  <si>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</si>
  <si>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</si>
  <si>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</si>
  <si>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</si>
  <si>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</si>
  <si>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</si>
  <si>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</si>
  <si>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</si>
  <si>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</si>
  <si>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</si>
  <si>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</si>
  <si>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</si>
  <si>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</si>
  <si>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</si>
  <si>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</si>
  <si>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</si>
  <si>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</si>
  <si>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</si>
  <si>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</si>
  <si>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</si>
  <si>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</si>
  <si>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</si>
  <si>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</si>
  <si>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</si>
  <si>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</si>
  <si>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</si>
  <si>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</si>
  <si>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</si>
  <si>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</si>
  <si>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</si>
  <si>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</si>
  <si>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</si>
  <si>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</si>
  <si>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</si>
  <si>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</si>
  <si>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</si>
  <si>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</si>
  <si>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</si>
  <si>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</si>
  <si>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</si>
  <si>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</si>
  <si>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</si>
  <si>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</si>
  <si>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</si>
  <si>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</si>
  <si>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</si>
  <si>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</si>
  <si>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</si>
  <si>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</si>
  <si>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</si>
  <si>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</si>
  <si>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</si>
  <si>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</si>
  <si>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</si>
  <si>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</si>
  <si>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</si>
  <si>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</si>
  <si>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</si>
  <si>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</si>
  <si>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</si>
  <si>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</si>
  <si>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</si>
  <si>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</si>
  <si>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</si>
  <si>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</si>
  <si>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</si>
  <si>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</si>
  <si>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</si>
  <si>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</si>
  <si>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</si>
  <si>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</si>
  <si>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</si>
  <si>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</si>
  <si>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</si>
  <si>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</si>
  <si>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</si>
  <si>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</si>
  <si>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</si>
  <si>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</si>
  <si>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</si>
  <si>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</si>
  <si>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</si>
  <si>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</si>
  <si>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</si>
  <si>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</si>
  <si>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</si>
  <si>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</si>
  <si>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</si>
  <si>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</si>
  <si>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</si>
  <si>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</si>
  <si>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</si>
  <si>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</si>
  <si>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</si>
  <si>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</si>
  <si>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</si>
  <si>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</si>
  <si>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</si>
  <si>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</si>
  <si>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</si>
  <si>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</si>
  <si>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</si>
  <si>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</si>
  <si>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</si>
  <si>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</si>
  <si>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</si>
  <si>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</si>
  <si>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</si>
  <si>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</si>
  <si>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</si>
  <si>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</si>
  <si>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</si>
  <si>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</si>
  <si>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</si>
  <si>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</si>
  <si>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</si>
  <si>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</si>
  <si>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</si>
  <si>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</si>
  <si>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</si>
  <si>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</si>
  <si>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</si>
  <si>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</si>
  <si>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</si>
  <si>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</si>
  <si>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</si>
  <si>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</si>
  <si>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</si>
  <si>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</si>
  <si>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</si>
  <si>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</si>
  <si>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</si>
  <si>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</si>
  <si>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</si>
  <si>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</si>
  <si>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</si>
  <si>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</si>
  <si>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</si>
  <si>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</si>
  <si>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</si>
  <si>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</si>
  <si>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</si>
  <si>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</si>
  <si>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</si>
  <si>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</si>
  <si>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</si>
  <si>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</si>
  <si>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</si>
  <si>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</si>
  <si>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</si>
  <si>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</si>
  <si>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</si>
  <si>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</si>
  <si>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</si>
  <si>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</si>
  <si>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</si>
  <si>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</si>
  <si>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</si>
  <si>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</si>
  <si>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</si>
  <si>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</si>
  <si>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</si>
  <si>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</si>
  <si>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</si>
  <si>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</si>
  <si>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</si>
  <si>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</si>
  <si>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</si>
  <si>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</si>
  <si>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</si>
  <si>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</si>
  <si>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</si>
  <si>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</si>
  <si>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</si>
  <si>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</si>
  <si>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</si>
  <si>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</si>
  <si>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</si>
  <si>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</si>
  <si>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</si>
  <si>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</si>
  <si>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</si>
  <si>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</si>
  <si>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</si>
  <si>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</si>
  <si>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</si>
  <si>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</si>
  <si>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</si>
  <si>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</si>
  <si>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</si>
  <si>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</si>
  <si>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</si>
  <si>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</si>
  <si>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</si>
  <si>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</si>
  <si>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</si>
  <si>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</si>
  <si>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</si>
  <si>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</si>
  <si>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</si>
  <si>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</si>
  <si>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</si>
  <si>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</si>
  <si>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</si>
  <si>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</si>
  <si>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</si>
  <si>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</si>
  <si>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</si>
  <si>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</si>
  <si>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</si>
  <si>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</si>
  <si>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</si>
  <si>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</si>
  <si>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</si>
  <si>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</si>
  <si>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</si>
  <si>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</si>
  <si>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</si>
  <si>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</si>
  <si>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</si>
  <si>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</si>
  <si>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</si>
  <si>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</si>
  <si>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</si>
  <si>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</si>
  <si>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</si>
  <si>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</si>
  <si>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</si>
  <si>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</si>
  <si>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</si>
  <si>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</si>
  <si>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</si>
  <si>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</si>
  <si>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</si>
  <si>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</si>
  <si>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</si>
  <si>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</si>
  <si>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</si>
  <si>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</si>
  <si>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</si>
  <si>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</si>
  <si>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</si>
  <si>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</si>
  <si>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</si>
  <si>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</si>
  <si>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</si>
  <si>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</si>
  <si>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</si>
  <si>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</si>
  <si>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</si>
  <si>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</si>
  <si>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</si>
  <si>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</si>
  <si>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</si>
  <si>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</si>
  <si>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</si>
  <si>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</si>
  <si>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</si>
  <si>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</si>
  <si>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</si>
  <si>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</si>
  <si>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</si>
  <si>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</si>
  <si>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</si>
  <si>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</si>
  <si>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</si>
  <si>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</si>
  <si>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</si>
  <si>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</si>
  <si>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</si>
  <si>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</si>
  <si>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</si>
  <si>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</si>
  <si>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</si>
  <si>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</si>
  <si>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</si>
  <si>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</si>
  <si>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</si>
  <si>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</si>
  <si>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</si>
  <si>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</si>
  <si>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</si>
  <si>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</si>
  <si>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</si>
  <si>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</si>
  <si>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</si>
  <si>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</si>
  <si>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</si>
  <si>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</si>
  <si>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</si>
  <si>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</si>
  <si>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</si>
  <si>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</si>
  <si>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</si>
  <si>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</si>
  <si>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</si>
  <si>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</si>
  <si>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</si>
  <si>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</si>
  <si>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</si>
  <si>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</si>
  <si>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</si>
  <si>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</si>
  <si>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</si>
  <si>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</si>
  <si>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</si>
  <si>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</si>
  <si>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</si>
  <si>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</si>
  <si>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</si>
  <si>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</si>
  <si>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</si>
  <si>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</si>
  <si>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</si>
  <si>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</si>
  <si>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</si>
  <si>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</si>
  <si>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</si>
  <si>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</si>
  <si>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</si>
  <si>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</si>
  <si>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</si>
  <si>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</si>
  <si>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</si>
  <si>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</si>
  <si>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</si>
  <si>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</si>
  <si>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</si>
  <si>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</si>
  <si>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</si>
  <si>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</si>
  <si>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</si>
  <si>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</si>
  <si>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</si>
  <si>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</si>
  <si>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</si>
  <si>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</si>
  <si>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</si>
  <si>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</si>
  <si>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</si>
  <si>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</si>
  <si>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</si>
  <si>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</si>
  <si>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</si>
  <si>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</si>
  <si>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</si>
  <si>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</si>
  <si>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</si>
  <si>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</si>
  <si>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</si>
  <si>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</si>
  <si>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</si>
  <si>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</si>
  <si>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</si>
  <si>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</si>
  <si>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</si>
  <si>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</si>
  <si>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</si>
  <si>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</si>
  <si>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</si>
  <si>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</si>
  <si>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</si>
  <si>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</si>
  <si>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</si>
  <si>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</si>
  <si>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</si>
  <si>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</si>
  <si>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</si>
  <si>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</si>
  <si>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</si>
  <si>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</si>
  <si>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</si>
  <si>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</si>
  <si>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</si>
  <si>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</si>
  <si>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</si>
  <si>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</si>
  <si>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</si>
  <si>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</si>
  <si>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</si>
  <si>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</si>
  <si>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</si>
  <si>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</si>
  <si>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</si>
  <si>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</si>
  <si>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</si>
  <si>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</si>
  <si>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</si>
  <si>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</si>
  <si>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</si>
  <si>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</si>
  <si>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</si>
  <si>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</si>
  <si>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</si>
  <si>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</si>
  <si>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</si>
  <si>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</si>
  <si>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</si>
  <si>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</si>
  <si>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</si>
  <si>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</si>
  <si>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</si>
  <si>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</si>
  <si>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</si>
  <si>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</si>
  <si>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</si>
  <si>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</si>
  <si>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</si>
  <si>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</si>
  <si>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</si>
  <si>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</si>
  <si>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</si>
  <si>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</si>
  <si>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</si>
  <si>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</si>
  <si>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</si>
  <si>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</si>
  <si>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</si>
  <si>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</si>
  <si>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</si>
  <si>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</si>
  <si>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</si>
  <si>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</si>
  <si>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</si>
  <si>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</si>
  <si>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</si>
  <si>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</si>
  <si>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</si>
  <si>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</si>
  <si>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</si>
  <si>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</si>
  <si>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</si>
  <si>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</si>
  <si>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</si>
  <si>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</si>
  <si>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</si>
  <si>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</si>
  <si>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</si>
  <si>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</si>
  <si>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</si>
  <si>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</si>
  <si>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</si>
  <si>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</si>
  <si>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</si>
  <si>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</si>
  <si>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</si>
  <si>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</si>
  <si>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</si>
  <si>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</si>
  <si>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</si>
  <si>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</si>
  <si>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</si>
  <si>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</si>
  <si>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</si>
  <si>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</si>
  <si>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</si>
  <si>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</si>
  <si>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</si>
  <si>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</si>
  <si>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</si>
  <si>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</si>
  <si>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</si>
  <si>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</si>
  <si>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</si>
  <si>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</si>
  <si>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</si>
  <si>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</si>
  <si>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</si>
  <si>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</si>
  <si>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</si>
  <si>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</si>
  <si>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</si>
  <si>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</si>
  <si>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</si>
  <si>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</si>
  <si>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</si>
  <si>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</si>
  <si>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</si>
  <si>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</si>
  <si>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</si>
  <si>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</si>
  <si>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</si>
  <si>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</si>
  <si>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</si>
  <si>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</si>
  <si>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</si>
  <si>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</si>
  <si>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</si>
  <si>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</si>
  <si>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</si>
  <si>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</si>
  <si>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</si>
  <si>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</si>
  <si>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</si>
  <si>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</si>
  <si>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</si>
  <si>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</si>
  <si>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</si>
  <si>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</si>
  <si>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</si>
  <si>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</si>
  <si>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</si>
  <si>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</si>
  <si>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</si>
  <si>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</si>
  <si>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</si>
  <si>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</si>
  <si>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</si>
  <si>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</si>
  <si>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</si>
  <si>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</si>
  <si>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</si>
  <si>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</si>
  <si>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</si>
  <si>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</si>
  <si>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</si>
  <si>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</si>
  <si>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</si>
  <si>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</si>
  <si>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</si>
  <si>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</si>
  <si>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</si>
  <si>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</si>
  <si>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</si>
  <si>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</si>
  <si>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</si>
  <si>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</si>
  <si>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</si>
  <si>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</si>
  <si>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</si>
  <si>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</si>
  <si>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</si>
  <si>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</si>
  <si>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</si>
  <si>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</si>
  <si>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</si>
  <si>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</si>
  <si>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</si>
  <si>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</si>
  <si>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</si>
  <si>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</si>
  <si>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</si>
  <si>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</si>
  <si>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</si>
  <si>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</si>
  <si>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</si>
  <si>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</si>
  <si>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</si>
  <si>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</si>
  <si>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</si>
  <si>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</si>
  <si>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</si>
  <si>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</si>
  <si>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</si>
  <si>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</si>
  <si>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</si>
  <si>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</si>
  <si>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</si>
  <si>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</si>
  <si>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</si>
  <si>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</si>
  <si>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</si>
  <si>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</si>
  <si>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</si>
  <si>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</si>
  <si>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</si>
  <si>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</si>
  <si>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</si>
  <si>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</si>
  <si>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</si>
  <si>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</si>
  <si>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</si>
  <si>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</si>
  <si>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</si>
  <si>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</si>
  <si>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</si>
  <si>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</si>
  <si>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</si>
  <si>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</si>
  <si>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</si>
  <si>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</si>
  <si>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</si>
  <si>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</si>
  <si>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</si>
  <si>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</si>
  <si>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</si>
  <si>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</si>
  <si>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</si>
  <si>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</si>
  <si>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</si>
  <si>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</si>
  <si>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</si>
  <si>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</si>
  <si>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</si>
  <si>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</si>
  <si>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</si>
  <si>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</si>
  <si>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</si>
  <si>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</si>
  <si>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</si>
  <si>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</si>
  <si>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</si>
  <si>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</si>
  <si>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</si>
  <si>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</si>
  <si>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</si>
  <si>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</si>
  <si>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</si>
  <si>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</si>
  <si>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</si>
  <si>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</si>
  <si>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</si>
  <si>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</si>
  <si>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</si>
  <si>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</si>
  <si>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</si>
  <si>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</si>
  <si>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</si>
  <si>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</si>
  <si>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</si>
  <si>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</si>
  <si>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</si>
  <si>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</si>
  <si>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</si>
  <si>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</si>
  <si>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</si>
  <si>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</si>
  <si>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</si>
  <si>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</si>
  <si>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</si>
  <si>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</si>
  <si>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</si>
  <si>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</si>
  <si>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</si>
  <si>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</si>
  <si>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</si>
  <si>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</si>
  <si>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</si>
  <si>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</si>
  <si>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</si>
  <si>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</si>
  <si>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</si>
  <si>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</si>
  <si>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</si>
  <si>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</si>
  <si>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</si>
  <si>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</si>
  <si>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</si>
  <si>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</si>
  <si>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</si>
  <si>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</si>
  <si>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</si>
  <si>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</si>
  <si>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</si>
  <si>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</si>
  <si>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</si>
  <si>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</si>
  <si>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</si>
  <si>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</si>
  <si>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</si>
  <si>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</si>
  <si>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</si>
  <si>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</si>
  <si>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</si>
  <si>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</si>
  <si>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</si>
  <si>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</si>
  <si>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</si>
  <si>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</si>
  <si>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</si>
  <si>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</si>
  <si>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</si>
  <si>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</si>
  <si>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</si>
  <si>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</si>
  <si>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</si>
  <si>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</si>
  <si>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</si>
  <si>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</si>
  <si>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</si>
  <si>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</si>
  <si>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</si>
  <si>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</si>
  <si>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</si>
  <si>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</si>
  <si>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</si>
  <si>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</si>
  <si>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</si>
  <si>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</si>
  <si>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</si>
  <si>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</si>
  <si>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</si>
  <si>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</si>
  <si>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</si>
  <si>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</si>
  <si>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</si>
  <si>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</si>
  <si>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</si>
  <si>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</si>
  <si>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</si>
  <si>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</si>
  <si>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</si>
  <si>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</si>
  <si>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</si>
  <si>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</si>
  <si>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</si>
  <si>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</si>
  <si>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</si>
  <si>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</si>
  <si>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</si>
  <si>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</si>
  <si>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</si>
  <si>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</si>
  <si>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</si>
  <si>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</si>
  <si>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</si>
  <si>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</si>
  <si>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</si>
  <si>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</si>
  <si>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</si>
  <si>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</si>
  <si>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</si>
  <si>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</si>
  <si>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</si>
  <si>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</si>
  <si>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</si>
  <si>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</si>
  <si>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</si>
  <si>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</si>
  <si>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</si>
  <si>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</si>
  <si>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</si>
  <si>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</si>
  <si>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</si>
  <si>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</si>
  <si>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</si>
  <si>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</si>
  <si>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</si>
  <si>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</si>
  <si>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</si>
  <si>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</si>
  <si>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</si>
  <si>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</si>
  <si>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</si>
  <si>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</si>
  <si>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</si>
  <si>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</si>
  <si>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</si>
  <si>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</si>
  <si>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</si>
  <si>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</si>
  <si>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</si>
  <si>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</si>
  <si>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</si>
  <si>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</si>
  <si>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</si>
  <si>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</si>
  <si>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</si>
  <si>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</si>
  <si>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</si>
  <si>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</si>
  <si>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</si>
  <si>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</si>
  <si>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</si>
  <si>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</si>
  <si>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</si>
  <si>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</si>
  <si>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</si>
  <si>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</si>
  <si>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</si>
  <si>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</si>
  <si>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</si>
  <si>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</si>
  <si>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</si>
  <si>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</si>
  <si>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</si>
  <si>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</si>
  <si>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</si>
  <si>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</si>
  <si>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</si>
  <si>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</si>
  <si>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</si>
  <si>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</si>
  <si>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</si>
  <si>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</si>
  <si>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</si>
  <si>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</si>
  <si>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</si>
  <si>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</si>
  <si>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</si>
  <si>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</si>
  <si>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</si>
  <si>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</si>
  <si>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</si>
  <si>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</si>
  <si>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</si>
  <si>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</si>
  <si>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</si>
  <si>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</si>
  <si>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</si>
  <si>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</si>
  <si>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</si>
  <si>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</si>
  <si>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</si>
  <si>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</si>
  <si>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</si>
  <si>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</si>
  <si>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</si>
  <si>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</si>
  <si>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</si>
  <si>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</si>
  <si>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</si>
  <si>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</si>
  <si>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</si>
  <si>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</si>
  <si>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</si>
  <si>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</si>
  <si>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</si>
  <si>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</si>
  <si>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</si>
  <si>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</si>
  <si>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</si>
  <si>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</si>
  <si>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</si>
  <si>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</si>
  <si>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</si>
  <si>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</si>
  <si>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</si>
  <si>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</si>
  <si>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</si>
  <si>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</si>
  <si>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</si>
  <si>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</si>
  <si>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</si>
  <si>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</si>
  <si>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</si>
  <si>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</si>
  <si>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</si>
  <si>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</si>
  <si>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</si>
  <si>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</si>
  <si>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</si>
  <si>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</si>
  <si>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</si>
  <si>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</si>
  <si>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</si>
  <si>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</si>
  <si>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</si>
  <si>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</si>
  <si>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</si>
  <si>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</si>
  <si>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</si>
  <si>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</si>
  <si>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</si>
  <si>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</si>
  <si>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</si>
  <si>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</si>
  <si>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</si>
  <si>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</si>
  <si>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</si>
  <si>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</si>
  <si>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</si>
  <si>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</si>
  <si>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</si>
  <si>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</si>
  <si>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</si>
  <si>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</si>
  <si>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</si>
  <si>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</si>
  <si>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</si>
  <si>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</si>
  <si>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</si>
  <si>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</si>
  <si>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</si>
  <si>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</si>
  <si>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</si>
  <si>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</si>
  <si>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</si>
  <si>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</si>
  <si>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</si>
  <si>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</si>
  <si>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</si>
  <si>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</si>
  <si>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</si>
  <si>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</si>
  <si>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</si>
  <si>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</si>
  <si>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</si>
  <si>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</si>
  <si>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</si>
  <si>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</si>
  <si>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</si>
  <si>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</si>
  <si>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</si>
  <si>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</si>
  <si>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</si>
  <si>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</si>
  <si>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</si>
  <si>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</si>
  <si>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</si>
  <si>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</si>
  <si>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</si>
  <si>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</si>
  <si>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</si>
  <si>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</si>
  <si>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</si>
  <si>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</si>
  <si>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</si>
  <si>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</si>
  <si>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</si>
  <si>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</si>
  <si>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</si>
  <si>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</si>
  <si>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</si>
  <si>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</si>
  <si>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</si>
  <si>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</si>
  <si>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</si>
  <si>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</si>
  <si>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</si>
  <si>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</si>
  <si>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</si>
  <si>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</si>
  <si>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</si>
  <si>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</si>
  <si>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</si>
  <si>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</si>
  <si>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</si>
  <si>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</si>
  <si>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</si>
  <si>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</si>
  <si>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</si>
  <si>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</si>
  <si>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</si>
  <si>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</si>
  <si>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</si>
  <si>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</si>
  <si>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</si>
  <si>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</si>
  <si>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</si>
  <si>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</si>
  <si>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</si>
  <si>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</si>
  <si>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</si>
  <si>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</si>
  <si>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</si>
  <si>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</si>
  <si>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</si>
  <si>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</si>
  <si>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</si>
  <si>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</si>
  <si>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</si>
  <si>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</si>
  <si>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</si>
  <si>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</si>
  <si>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</si>
  <si>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</si>
  <si>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</si>
  <si>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</si>
  <si>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</si>
  <si>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</si>
  <si>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</si>
  <si>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</si>
  <si>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</si>
  <si>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</si>
  <si>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</si>
  <si>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</si>
  <si>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</si>
  <si>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</si>
  <si>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</si>
  <si>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</si>
  <si>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</si>
  <si>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</si>
  <si>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</si>
  <si>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</si>
  <si>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</si>
  <si>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</si>
  <si>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</si>
  <si>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</si>
  <si>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</si>
  <si>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</si>
  <si>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</si>
  <si>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</si>
  <si>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</si>
  <si>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</si>
  <si>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</si>
  <si>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</si>
  <si>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</si>
  <si>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</si>
  <si>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</si>
  <si>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</si>
  <si>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</si>
  <si>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</si>
  <si>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</si>
  <si>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</si>
  <si>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</si>
  <si>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</si>
  <si>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</si>
  <si>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</si>
  <si>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</si>
  <si>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</si>
  <si>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</si>
  <si>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</si>
  <si>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</si>
  <si>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</si>
  <si>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</si>
  <si>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</si>
  <si>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</si>
  <si>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</si>
  <si>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</si>
  <si>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</si>
  <si>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</si>
  <si>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</si>
  <si>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</si>
  <si>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</si>
  <si>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</si>
  <si>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</si>
  <si>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</si>
  <si>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</si>
  <si>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</si>
  <si>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</si>
  <si>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</si>
  <si>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</si>
  <si>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</si>
  <si>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</si>
  <si>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</si>
  <si>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</si>
  <si>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</si>
  <si>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</si>
  <si>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</si>
  <si>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</si>
  <si>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</si>
  <si>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</si>
  <si>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</si>
  <si>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</si>
  <si>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</si>
  <si>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</si>
  <si>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</si>
  <si>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</si>
  <si>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</si>
  <si>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</si>
  <si>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</si>
  <si>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</si>
  <si>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</si>
  <si>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</si>
  <si>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</si>
  <si>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</si>
  <si>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</si>
  <si>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</si>
  <si>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</si>
  <si>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</si>
  <si>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</si>
  <si>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</si>
  <si>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</si>
  <si>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</si>
  <si>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</si>
  <si>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</si>
  <si>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</si>
  <si>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</si>
  <si>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</si>
  <si>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</si>
  <si>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</si>
  <si>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</si>
  <si>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</si>
  <si>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</si>
  <si>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</si>
  <si>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</si>
  <si>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</si>
  <si>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</si>
  <si>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</si>
  <si>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</si>
  <si>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</si>
  <si>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</si>
  <si>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</si>
  <si>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</si>
  <si>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</si>
  <si>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</si>
  <si>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</si>
  <si>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</si>
  <si>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</si>
  <si>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</si>
  <si>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</si>
  <si>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</si>
  <si>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</si>
  <si>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</si>
  <si>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</si>
  <si>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</si>
  <si>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</si>
  <si>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</si>
  <si>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</si>
  <si>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</si>
  <si>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</si>
  <si>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</si>
  <si>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</si>
  <si>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</si>
  <si>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</si>
  <si>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</si>
  <si>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</si>
  <si>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</si>
  <si>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</si>
  <si>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</si>
  <si>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</si>
  <si>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</si>
  <si>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</si>
  <si>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</si>
  <si>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</si>
  <si>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</si>
  <si>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</si>
  <si>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</si>
  <si>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</si>
  <si>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</si>
  <si>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</si>
  <si>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</si>
  <si>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</si>
  <si>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</si>
  <si>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</si>
  <si>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</si>
  <si>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</si>
  <si>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</si>
  <si>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</si>
  <si>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</si>
  <si>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</si>
  <si>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</si>
  <si>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</si>
  <si>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</si>
  <si>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</si>
  <si>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</si>
  <si>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</si>
  <si>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</si>
  <si>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</si>
  <si>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</si>
  <si>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</si>
  <si>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</si>
  <si>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</si>
  <si>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</si>
  <si>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</si>
  <si>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</si>
  <si>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</si>
  <si>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</si>
  <si>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</si>
  <si>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</si>
  <si>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</si>
  <si>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</si>
  <si>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</si>
  <si>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</si>
  <si>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</si>
  <si>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</si>
  <si>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</si>
  <si>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</si>
  <si>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</si>
  <si>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</si>
  <si>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</si>
  <si>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</si>
  <si>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</si>
  <si>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</si>
  <si>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</si>
  <si>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</si>
  <si>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</si>
  <si>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</si>
  <si>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</si>
  <si>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</si>
  <si>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</si>
  <si>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</si>
  <si>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</si>
  <si>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</si>
  <si>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</si>
  <si>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</si>
  <si>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</si>
  <si>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</si>
  <si>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</si>
  <si>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</si>
  <si>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</si>
  <si>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</si>
  <si>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</si>
  <si>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</si>
  <si>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</si>
  <si>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</si>
  <si>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</si>
  <si>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</si>
  <si>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</si>
  <si>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</si>
  <si>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</si>
  <si>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</si>
  <si>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</si>
  <si>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</si>
  <si>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</si>
  <si>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</si>
  <si>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</si>
  <si>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</si>
  <si>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</si>
  <si>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</si>
  <si>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</si>
  <si>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</si>
  <si>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</si>
  <si>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</si>
  <si>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</si>
  <si>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</si>
  <si>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</si>
  <si>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</si>
  <si>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</si>
  <si>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</si>
  <si>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</si>
  <si>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</si>
  <si>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</si>
  <si>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</si>
  <si>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</si>
  <si>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</si>
  <si>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</si>
  <si>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</si>
  <si>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</si>
  <si>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</si>
  <si>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</si>
  <si>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</si>
  <si>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</si>
  <si>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</si>
  <si>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</si>
  <si>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</si>
  <si>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</si>
  <si>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</si>
  <si>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</si>
  <si>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</si>
  <si>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</si>
  <si>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</si>
  <si>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</si>
  <si>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</si>
  <si>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</si>
  <si>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</si>
  <si>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</si>
  <si>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</si>
  <si>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</si>
  <si>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</si>
  <si>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</si>
  <si>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</si>
  <si>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</si>
  <si>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</si>
  <si>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</si>
  <si>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</si>
  <si>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</si>
  <si>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</si>
  <si>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</si>
  <si>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</si>
  <si>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</si>
  <si>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</si>
  <si>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</si>
  <si>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</si>
  <si>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</si>
  <si>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</si>
  <si>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</si>
  <si>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</si>
  <si>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</si>
  <si>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</si>
  <si>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</si>
  <si>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</si>
  <si>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</si>
  <si>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</si>
  <si>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</si>
  <si>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</si>
  <si>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</si>
  <si>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</si>
  <si>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</si>
  <si>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</si>
  <si>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</si>
  <si>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</si>
  <si>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</si>
  <si>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</si>
  <si>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</si>
  <si>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</si>
  <si>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</si>
  <si>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</si>
  <si>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</si>
  <si>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</si>
  <si>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</si>
  <si>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</si>
  <si>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</si>
  <si>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</si>
  <si>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</si>
  <si>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</si>
  <si>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</si>
  <si>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</si>
  <si>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</si>
  <si>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</si>
  <si>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</si>
  <si>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</si>
  <si>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</si>
  <si>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</si>
  <si>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</si>
  <si>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</si>
  <si>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</si>
  <si>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</si>
  <si>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</si>
  <si>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</si>
  <si>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</si>
  <si>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</si>
  <si>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</si>
  <si>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</si>
  <si>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</si>
  <si>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</si>
  <si>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</si>
  <si>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</si>
  <si>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</si>
  <si>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</si>
  <si>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</si>
  <si>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</si>
  <si>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</si>
  <si>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</si>
  <si>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</si>
  <si>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</si>
  <si>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</si>
  <si>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</si>
  <si>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</si>
  <si>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</si>
  <si>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</si>
  <si>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</si>
  <si>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</si>
  <si>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</si>
  <si>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</si>
  <si>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</si>
  <si>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</si>
  <si>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</si>
  <si>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</si>
  <si>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</si>
  <si>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</si>
  <si>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</si>
  <si>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</si>
  <si>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</si>
  <si>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</si>
  <si>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</si>
  <si>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</si>
  <si>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</si>
  <si>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</si>
  <si>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</si>
  <si>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</si>
  <si>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</si>
  <si>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</si>
  <si>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</si>
  <si>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</si>
  <si>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</si>
  <si>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</si>
  <si>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</si>
  <si>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</si>
  <si>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</si>
  <si>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</si>
  <si>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</si>
  <si>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</si>
  <si>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</si>
  <si>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</si>
  <si>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</si>
  <si>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</si>
  <si>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</si>
  <si>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</si>
  <si>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</si>
  <si>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</si>
  <si>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</si>
  <si>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</si>
  <si>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</si>
  <si>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</si>
  <si>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</si>
  <si>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</si>
  <si>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</si>
  <si>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</si>
  <si>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</si>
  <si>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</si>
  <si>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</si>
  <si>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</si>
  <si>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</si>
  <si>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</si>
  <si>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</si>
  <si>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</si>
  <si>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</si>
  <si>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</si>
  <si>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</si>
  <si>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</si>
  <si>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</si>
  <si>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</si>
  <si>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</si>
  <si>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</si>
  <si>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</si>
  <si>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</si>
  <si>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</si>
  <si>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</si>
  <si>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</si>
  <si>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</si>
  <si>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</si>
  <si>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</si>
  <si>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</si>
  <si>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</si>
  <si>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</si>
  <si>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</si>
  <si>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</si>
  <si>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</si>
  <si>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</si>
  <si>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</si>
  <si>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</si>
  <si>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</si>
  <si>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</si>
  <si>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</si>
  <si>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</si>
  <si>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</si>
  <si>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</si>
  <si>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</si>
  <si>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</si>
  <si>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</si>
  <si>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</si>
  <si>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</si>
  <si>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</si>
  <si>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</si>
  <si>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</si>
  <si>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</si>
  <si>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</si>
  <si>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</si>
  <si>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</si>
  <si>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</si>
  <si>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</si>
  <si>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</si>
  <si>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</si>
  <si>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</si>
  <si>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</si>
  <si>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</si>
  <si>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</si>
  <si>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</si>
  <si>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</si>
  <si>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</si>
  <si>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</si>
  <si>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</si>
  <si>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</si>
  <si>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</si>
  <si>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</si>
  <si>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</si>
  <si>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</si>
  <si>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</si>
  <si>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</si>
  <si>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</si>
  <si>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</si>
  <si>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</si>
  <si>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</si>
  <si>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</si>
  <si>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</si>
  <si>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</si>
  <si>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</si>
  <si>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</si>
  <si>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</si>
  <si>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</si>
  <si>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</si>
  <si>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</si>
  <si>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</si>
  <si>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</si>
  <si>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</si>
  <si>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</si>
  <si>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</si>
  <si>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</si>
  <si>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</si>
  <si>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</si>
  <si>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</si>
  <si>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</si>
  <si>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</si>
  <si>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</si>
  <si>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</si>
  <si>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</si>
  <si>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</si>
  <si>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</si>
  <si>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</si>
  <si>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</si>
  <si>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</si>
  <si>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</si>
  <si>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</si>
  <si>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</si>
  <si>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</si>
  <si>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</si>
  <si>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</si>
  <si>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</si>
  <si>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</si>
  <si>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</si>
  <si>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</si>
  <si>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</si>
  <si>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</si>
  <si>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</si>
  <si>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</si>
  <si>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</si>
  <si>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</si>
  <si>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</si>
  <si>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</si>
  <si>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</si>
  <si>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</si>
  <si>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</si>
  <si>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</si>
  <si>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</si>
  <si>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</si>
  <si>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</si>
  <si>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</si>
  <si>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</si>
  <si>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</si>
  <si>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</si>
  <si>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</si>
  <si>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</si>
  <si>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</si>
  <si>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</si>
  <si>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</si>
  <si>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</si>
  <si>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</si>
  <si>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</si>
  <si>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</si>
  <si>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</si>
  <si>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</si>
  <si>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</si>
  <si>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</si>
  <si>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</si>
  <si>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</si>
  <si>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</si>
  <si>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</si>
  <si>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</si>
  <si>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</si>
  <si>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</si>
  <si>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</si>
  <si>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</si>
  <si>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</si>
  <si>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</si>
  <si>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</si>
  <si>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</si>
  <si>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</si>
  <si>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</si>
  <si>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</si>
  <si>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</si>
  <si>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</si>
  <si>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</si>
  <si>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</si>
  <si>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</si>
  <si>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</si>
  <si>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</si>
  <si>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</si>
  <si>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</si>
  <si>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</si>
  <si>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</si>
  <si>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</si>
  <si>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</si>
  <si>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</si>
  <si>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</si>
  <si>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</si>
  <si>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</si>
  <si>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</si>
  <si>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</si>
  <si>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</si>
  <si>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</si>
  <si>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</si>
  <si>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</si>
  <si>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</si>
  <si>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</si>
  <si>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</si>
  <si>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</si>
  <si>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</si>
  <si>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</si>
  <si>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</si>
  <si>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</si>
  <si>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</si>
  <si>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</si>
  <si>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</si>
  <si>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</si>
  <si>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</si>
  <si>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</si>
  <si>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</si>
  <si>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</si>
  <si>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</si>
  <si>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</si>
  <si>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</si>
  <si>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</si>
  <si>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</si>
  <si>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</si>
  <si>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</si>
  <si>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</si>
  <si>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</si>
  <si>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</si>
  <si>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</si>
  <si>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</si>
  <si>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</si>
  <si>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</si>
  <si>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</si>
  <si>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</si>
  <si>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</si>
  <si>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</si>
  <si>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</si>
  <si>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</si>
  <si>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</si>
  <si>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</si>
  <si>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</si>
  <si>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</si>
  <si>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</si>
  <si>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</si>
  <si>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</si>
  <si>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</si>
  <si>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</si>
  <si>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</si>
  <si>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</si>
  <si>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</si>
  <si>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</si>
  <si>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</si>
  <si>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</si>
  <si>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</si>
  <si>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</si>
  <si>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</si>
  <si>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</si>
  <si>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</si>
  <si>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</si>
  <si>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</si>
  <si>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</si>
  <si>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</si>
  <si>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</si>
  <si>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</si>
  <si>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</si>
  <si>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</si>
  <si>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</si>
  <si>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</si>
  <si>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</si>
  <si>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</si>
  <si>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</si>
  <si>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</si>
  <si>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</si>
  <si>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</si>
  <si>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</si>
  <si>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</si>
  <si>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</si>
  <si>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</si>
  <si>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</si>
  <si>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</si>
  <si>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</si>
  <si>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</si>
  <si>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</si>
  <si>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</si>
  <si>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</si>
  <si>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</si>
  <si>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</si>
  <si>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</si>
  <si>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</si>
  <si>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</si>
  <si>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</si>
  <si>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</si>
  <si>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</si>
  <si>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</si>
  <si>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</si>
  <si>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</si>
  <si>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</si>
  <si>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</si>
  <si>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</si>
  <si>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</si>
  <si>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</si>
  <si>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</si>
  <si>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</si>
  <si>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</si>
  <si>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</si>
  <si>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</si>
  <si>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</si>
  <si>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</si>
  <si>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</si>
  <si>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</si>
  <si>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</si>
  <si>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</si>
  <si>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</si>
  <si>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</si>
  <si>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</si>
  <si>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</si>
  <si>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</si>
  <si>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</si>
  <si>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</si>
  <si>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</si>
  <si>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</si>
  <si>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</si>
  <si>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</si>
  <si>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</si>
  <si>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</si>
  <si>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</si>
  <si>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</si>
  <si>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</si>
  <si>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</si>
  <si>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</si>
  <si>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</si>
  <si>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</si>
  <si>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</si>
  <si>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</si>
  <si>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</si>
  <si>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</si>
  <si>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</si>
  <si>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</si>
  <si>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</si>
  <si>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</si>
  <si>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</si>
  <si>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</si>
  <si>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</si>
  <si>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</si>
  <si>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</si>
  <si>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</si>
  <si>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</si>
  <si>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</si>
  <si>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</si>
  <si>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</si>
  <si>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</si>
  <si>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</si>
  <si>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</si>
  <si>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</si>
  <si>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</si>
  <si>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</si>
  <si>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</si>
  <si>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</si>
  <si>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</si>
  <si>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</si>
  <si>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</si>
  <si>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</si>
  <si>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</si>
  <si>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</si>
  <si>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</si>
  <si>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</si>
  <si>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</si>
  <si>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</si>
  <si>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</si>
  <si>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</si>
  <si>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</si>
  <si>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</si>
  <si>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</si>
  <si>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</si>
  <si>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</si>
  <si>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</si>
  <si>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</si>
  <si>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</si>
  <si>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</si>
  <si>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</si>
  <si>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</si>
  <si>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</si>
  <si>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</si>
  <si>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</si>
  <si>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</si>
  <si>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</si>
  <si>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</si>
  <si>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</si>
  <si>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</si>
  <si>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</si>
  <si>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</si>
  <si>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</si>
  <si>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</si>
  <si>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</si>
  <si>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</si>
  <si>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</si>
  <si>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</si>
  <si>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</si>
  <si>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</si>
  <si>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</si>
  <si>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</si>
  <si>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</si>
  <si>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</si>
  <si>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</si>
  <si>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</si>
  <si>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</si>
  <si>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</si>
  <si>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</si>
  <si>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</si>
  <si>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</si>
  <si>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</si>
  <si>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</si>
  <si>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</si>
  <si>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</si>
  <si>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</si>
  <si>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</si>
  <si>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</si>
  <si>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</si>
  <si>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</si>
  <si>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</si>
  <si>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</si>
  <si>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</si>
  <si>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</si>
  <si>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</si>
  <si>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</si>
  <si>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</si>
  <si>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</si>
  <si>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</si>
  <si>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</si>
  <si>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</si>
  <si>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</si>
  <si>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</si>
  <si>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</si>
  <si>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</si>
  <si>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</si>
  <si>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</si>
  <si>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</si>
  <si>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</si>
  <si>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</si>
  <si>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</si>
  <si>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</si>
  <si>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</si>
  <si>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</si>
  <si>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</si>
  <si>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</si>
  <si>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</si>
  <si>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</si>
  <si>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</si>
  <si>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</si>
  <si>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</si>
  <si>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</si>
  <si>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</si>
  <si>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</si>
  <si>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</si>
  <si>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</si>
  <si>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</si>
  <si>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</si>
  <si>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</si>
  <si>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</si>
  <si>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</si>
  <si>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</si>
  <si>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</si>
  <si>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</si>
  <si>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</si>
  <si>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</si>
  <si>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</si>
  <si>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</si>
  <si>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</si>
  <si>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</si>
  <si>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</si>
  <si>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</si>
  <si>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</si>
  <si>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</si>
  <si>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</si>
  <si>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</si>
  <si>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</si>
  <si>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</si>
  <si>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</si>
  <si>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</si>
  <si>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</si>
  <si>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</si>
  <si>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</si>
  <si>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</si>
  <si>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</si>
  <si>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</si>
  <si>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</si>
  <si>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</si>
  <si>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</si>
  <si>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</si>
  <si>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</si>
  <si>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</si>
  <si>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</si>
  <si>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</si>
  <si>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</si>
  <si>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</si>
  <si>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</si>
  <si>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</si>
  <si>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</si>
  <si>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</si>
  <si>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</si>
  <si>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</si>
  <si>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</si>
  <si>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</si>
  <si>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</si>
  <si>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</si>
  <si>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</si>
  <si>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</si>
  <si>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</si>
  <si>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</si>
  <si>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</si>
  <si>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</si>
  <si>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</si>
  <si>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</si>
  <si>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</si>
  <si>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</si>
  <si>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</si>
  <si>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</si>
  <si>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</si>
  <si>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</si>
  <si>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</si>
  <si>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</si>
  <si>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</si>
  <si>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</si>
  <si>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</si>
  <si>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</si>
  <si>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</si>
  <si>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</si>
  <si>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</si>
  <si>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</si>
  <si>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</si>
  <si>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</si>
  <si>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</si>
  <si>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</si>
  <si>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</si>
  <si>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</si>
  <si>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</si>
  <si>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</si>
  <si>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</si>
  <si>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</si>
  <si>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</si>
  <si>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</si>
  <si>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</si>
  <si>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</si>
  <si>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</si>
  <si>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</si>
  <si>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</si>
  <si>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</si>
  <si>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</si>
  <si>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</si>
  <si>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</si>
  <si>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</si>
  <si>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</si>
  <si>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</si>
  <si>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</si>
  <si>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</si>
  <si>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</si>
  <si>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</si>
  <si>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</si>
  <si>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</si>
  <si>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</si>
  <si>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</si>
  <si>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</si>
  <si>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</si>
  <si>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</si>
  <si>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</si>
  <si>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</si>
  <si>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</si>
  <si>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</si>
  <si>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</si>
  <si>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</si>
  <si>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</si>
  <si>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</si>
  <si>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</si>
  <si>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</si>
  <si>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</si>
  <si>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</si>
  <si>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</si>
  <si>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</si>
  <si>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</si>
  <si>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</si>
  <si>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</si>
  <si>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</si>
  <si>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</si>
  <si>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</si>
  <si>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</si>
  <si>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</si>
  <si>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</si>
  <si>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</si>
  <si>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</si>
  <si>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</si>
  <si>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</si>
  <si>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</si>
  <si>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</si>
  <si>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</si>
  <si>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</si>
  <si>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</si>
  <si>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</si>
  <si>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</si>
  <si>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</si>
  <si>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</si>
  <si>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</si>
  <si>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</si>
  <si>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</si>
  <si>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</si>
  <si>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</si>
  <si>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</si>
  <si>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</si>
  <si>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</si>
  <si>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</si>
  <si>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</si>
  <si>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</si>
  <si>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</si>
  <si>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</si>
  <si>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</si>
  <si>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</si>
  <si>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</si>
  <si>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</si>
  <si>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</si>
  <si>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</si>
  <si>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</si>
  <si>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</si>
  <si>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</si>
  <si>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</si>
  <si>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</si>
  <si>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</si>
  <si>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</si>
  <si>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</si>
  <si>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</si>
  <si>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</si>
  <si>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</si>
  <si>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</si>
  <si>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</si>
  <si>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</si>
  <si>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</si>
  <si>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</si>
  <si>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</si>
  <si>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</si>
  <si>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</si>
  <si>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</si>
  <si>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</si>
  <si>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</si>
  <si>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</si>
  <si>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</si>
  <si>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</si>
  <si>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</si>
  <si>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</si>
  <si>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</si>
  <si>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</si>
  <si>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</si>
  <si>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</si>
  <si>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</si>
  <si>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</si>
  <si>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</si>
  <si>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</si>
  <si>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</si>
  <si>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</si>
  <si>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</si>
  <si>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</si>
  <si>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</si>
  <si>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</si>
  <si>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</si>
  <si>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</si>
  <si>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</si>
  <si>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</si>
  <si>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</si>
  <si>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</si>
  <si>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</si>
  <si>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</si>
  <si>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</si>
  <si>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</si>
  <si>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</si>
  <si>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</si>
  <si>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</si>
  <si>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</si>
  <si>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</si>
  <si>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</si>
  <si>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</si>
  <si>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</si>
  <si>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</si>
  <si>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</si>
  <si>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</si>
  <si>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</si>
  <si>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</si>
  <si>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</si>
  <si>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</si>
  <si>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</si>
  <si>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</si>
  <si>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</si>
  <si>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</si>
  <si>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</si>
  <si>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</si>
  <si>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</si>
  <si>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</si>
  <si>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</si>
  <si>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</si>
  <si>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</si>
  <si>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</si>
  <si>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</si>
  <si>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</si>
  <si>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</si>
  <si>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</si>
  <si>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</si>
  <si>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</si>
  <si>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</si>
  <si>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</si>
  <si>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</si>
  <si>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</si>
  <si>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</si>
  <si>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</si>
  <si>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</si>
  <si>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</si>
  <si>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</si>
  <si>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</si>
  <si>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</si>
  <si>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</si>
  <si>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</si>
  <si>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</si>
  <si>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</si>
  <si>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</si>
  <si>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</si>
  <si>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</si>
  <si>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</si>
  <si>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</si>
  <si>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</si>
  <si>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</si>
  <si>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</si>
  <si>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</si>
  <si>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</si>
  <si>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</si>
  <si>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</si>
  <si>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</si>
  <si>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</si>
  <si>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</si>
  <si>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</si>
  <si>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</si>
  <si>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</si>
  <si>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</si>
  <si>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</si>
  <si>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</si>
  <si>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</si>
  <si>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</si>
  <si>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</si>
  <si>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</si>
  <si>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</si>
  <si>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</si>
  <si>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</si>
  <si>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</si>
  <si>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</si>
  <si>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</si>
  <si>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</si>
  <si>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</si>
  <si>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</si>
  <si>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</si>
  <si>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</si>
  <si>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</si>
  <si>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</si>
  <si>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</si>
  <si>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</si>
  <si>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</si>
  <si>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</si>
  <si>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</si>
  <si>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</si>
  <si>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</si>
  <si>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</si>
  <si>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</si>
  <si>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</si>
  <si>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</si>
  <si>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</si>
  <si>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</si>
  <si>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</si>
  <si>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</si>
  <si>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</si>
  <si>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</si>
  <si>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</si>
  <si>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</si>
  <si>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</si>
  <si>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</si>
  <si>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</si>
  <si>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</si>
  <si>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</si>
  <si>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</si>
  <si>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</si>
  <si>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</si>
  <si>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</si>
  <si>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</si>
  <si>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</si>
  <si>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</si>
  <si>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</si>
  <si>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</si>
  <si>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</si>
  <si>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</si>
  <si>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</si>
  <si>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</si>
  <si>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</si>
  <si>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</si>
  <si>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</si>
  <si>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</si>
  <si>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</si>
  <si>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</si>
  <si>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</si>
  <si>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</si>
  <si>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</si>
  <si>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</si>
  <si>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</si>
  <si>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</si>
  <si>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</si>
  <si>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</si>
  <si>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</si>
  <si>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</si>
  <si>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</si>
  <si>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</si>
  <si>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</si>
  <si>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</si>
  <si>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</si>
  <si>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</si>
  <si>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</si>
  <si>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</si>
  <si>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</si>
  <si>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</si>
  <si>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</si>
  <si>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</si>
  <si>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</si>
  <si>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</si>
  <si>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</si>
  <si>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</si>
  <si>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</si>
  <si>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</si>
  <si>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</si>
  <si>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</si>
  <si>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</si>
  <si>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</si>
  <si>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</si>
  <si>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</si>
  <si>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</si>
  <si>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</si>
  <si>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</si>
  <si>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</si>
  <si>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</si>
  <si>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</si>
  <si>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</si>
  <si>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</si>
  <si>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</si>
  <si>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</si>
  <si>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</si>
  <si>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</si>
  <si>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</si>
  <si>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</si>
  <si>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</si>
  <si>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</si>
  <si>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</si>
  <si>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</si>
  <si>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</si>
  <si>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</si>
  <si>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</si>
  <si>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</si>
  <si>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</si>
  <si>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</si>
  <si>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</si>
  <si>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</si>
  <si>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</si>
  <si>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</si>
  <si>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</si>
  <si>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</si>
  <si>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</si>
  <si>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</si>
  <si>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</si>
  <si>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</si>
  <si>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</si>
  <si>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</si>
  <si>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</si>
  <si>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</si>
  <si>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</si>
  <si>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</si>
  <si>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</si>
  <si>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</si>
  <si>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</si>
  <si>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</si>
  <si>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</si>
  <si>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</si>
  <si>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</si>
  <si>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</si>
  <si>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</si>
  <si>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</si>
  <si>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</si>
  <si>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</si>
  <si>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</si>
  <si>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</si>
  <si>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</si>
  <si>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</si>
  <si>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</si>
  <si>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</si>
  <si>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</si>
  <si>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</si>
  <si>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</si>
  <si>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</si>
  <si>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</si>
  <si>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</si>
  <si>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</si>
  <si>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</si>
  <si>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</si>
  <si>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</si>
  <si>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</si>
  <si>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</si>
  <si>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</si>
  <si>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</si>
  <si>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</si>
  <si>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</si>
  <si>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</si>
  <si>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</si>
  <si>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</si>
  <si>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</si>
  <si>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</si>
  <si>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</si>
  <si>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</si>
  <si>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</si>
  <si>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</si>
  <si>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</si>
  <si>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</si>
  <si>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</si>
  <si>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</si>
  <si>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</si>
  <si>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</si>
  <si>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</si>
  <si>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</si>
  <si>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</si>
  <si>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</si>
  <si>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</si>
  <si>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</si>
  <si>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</si>
  <si>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</si>
  <si>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</si>
  <si>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</si>
  <si>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</si>
  <si>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</si>
  <si>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</si>
  <si>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</si>
  <si>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</si>
  <si>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</si>
  <si>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</si>
  <si>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</si>
  <si>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</si>
  <si>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</si>
  <si>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</si>
  <si>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</si>
  <si>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</si>
  <si>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</si>
  <si>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</si>
  <si>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</si>
  <si>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</si>
  <si>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</si>
  <si>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</si>
  <si>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</si>
  <si>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</si>
  <si>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</si>
  <si>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</si>
  <si>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</si>
  <si>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</si>
  <si>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</si>
  <si>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</si>
  <si>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</si>
  <si>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</si>
  <si>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</si>
  <si>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</si>
  <si>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</si>
  <si>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</si>
  <si>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</si>
  <si>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</si>
  <si>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</si>
  <si>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</si>
  <si>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</si>
  <si>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</si>
  <si>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</si>
  <si>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</si>
  <si>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</si>
  <si>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</si>
  <si>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</si>
  <si>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</si>
  <si>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</si>
  <si>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</si>
  <si>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</si>
  <si>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</si>
  <si>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</si>
  <si>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</si>
  <si>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</si>
  <si>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</si>
  <si>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</si>
  <si>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</si>
  <si>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</si>
  <si>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</si>
  <si>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</si>
  <si>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</si>
  <si>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</si>
  <si>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</si>
  <si>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</si>
  <si>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</si>
  <si>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</si>
  <si>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</si>
  <si>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</si>
  <si>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</si>
  <si>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</si>
  <si>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</si>
  <si>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</si>
  <si>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</si>
  <si>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</si>
  <si>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</si>
  <si>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</si>
  <si>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</si>
  <si>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</si>
  <si>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</si>
  <si>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</si>
  <si>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</si>
  <si>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</si>
  <si>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</si>
  <si>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</si>
  <si>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</si>
  <si>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</si>
  <si>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</si>
  <si>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</si>
  <si>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</si>
  <si>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</si>
  <si>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</si>
  <si>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</si>
  <si>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</si>
  <si>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</si>
  <si>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</si>
  <si>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</si>
  <si>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</si>
  <si>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</si>
  <si>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</si>
  <si>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</si>
  <si>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</si>
  <si>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</si>
  <si>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</si>
  <si>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</si>
  <si>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</si>
  <si>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</si>
  <si>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</si>
  <si>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</si>
  <si>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</si>
  <si>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</si>
  <si>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</si>
  <si>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</si>
  <si>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</si>
  <si>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</si>
  <si>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</si>
  <si>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</si>
  <si>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</si>
  <si>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</si>
  <si>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</si>
  <si>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</si>
  <si>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</si>
  <si>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</si>
  <si>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</si>
  <si>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</si>
  <si>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</si>
  <si>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</si>
  <si>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</si>
  <si>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</si>
  <si>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</si>
  <si>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</si>
  <si>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</si>
  <si>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</si>
  <si>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</si>
  <si>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</si>
  <si>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</si>
  <si>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</si>
  <si>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</si>
  <si>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</si>
  <si>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</si>
  <si>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</si>
  <si>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</si>
  <si>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</si>
  <si>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</si>
  <si>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</si>
  <si>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</si>
  <si>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</si>
  <si>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</si>
  <si>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</si>
  <si>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</si>
  <si>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</si>
  <si>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</si>
  <si>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</si>
  <si>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</si>
  <si>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</si>
  <si>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</si>
  <si>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</si>
  <si>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</si>
  <si>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</si>
  <si>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</si>
  <si>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</si>
  <si>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</si>
  <si>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</si>
  <si>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</si>
  <si>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</si>
  <si>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</si>
  <si>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</si>
  <si>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</si>
  <si>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</si>
  <si>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</si>
  <si>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</si>
  <si>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</si>
  <si>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</si>
  <si>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</si>
  <si>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</si>
  <si>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</si>
  <si>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</si>
  <si>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</si>
  <si>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</si>
  <si>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</si>
  <si>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</si>
  <si>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</si>
  <si>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</si>
  <si>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</si>
  <si>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</si>
  <si>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</si>
  <si>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</si>
  <si>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</si>
  <si>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</si>
  <si>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</si>
  <si>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</si>
  <si>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</si>
  <si>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</si>
  <si>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</si>
  <si>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</si>
  <si>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</si>
  <si>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</si>
  <si>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</si>
  <si>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</si>
  <si>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</si>
  <si>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</si>
  <si>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</si>
  <si>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</si>
  <si>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</si>
  <si>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</si>
  <si>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</si>
  <si>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</si>
  <si>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</si>
  <si>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</si>
  <si>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</si>
  <si>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</si>
  <si>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</si>
  <si>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</si>
  <si>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</si>
  <si>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</si>
  <si>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</si>
  <si>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</si>
  <si>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</si>
  <si>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</si>
  <si>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</si>
  <si>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</si>
  <si>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</si>
  <si>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</si>
  <si>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</si>
  <si>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</si>
  <si>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</si>
  <si>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</si>
  <si>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</si>
  <si>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</si>
  <si>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</si>
  <si>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</si>
  <si>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</si>
  <si>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</si>
  <si>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</si>
  <si>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</si>
  <si>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</si>
  <si>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</si>
  <si>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</si>
  <si>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</si>
  <si>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</si>
  <si>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</si>
  <si>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</si>
  <si>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</si>
  <si>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</si>
  <si>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</si>
  <si>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</si>
  <si>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</si>
  <si>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</si>
  <si>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</si>
  <si>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</si>
  <si>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</si>
  <si>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</si>
  <si>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</si>
  <si>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</si>
  <si>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</si>
  <si>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</si>
  <si>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</si>
  <si>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</si>
  <si>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</si>
  <si>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</si>
  <si>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</si>
  <si>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</si>
  <si>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</si>
  <si>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</si>
  <si>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</si>
  <si>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</si>
  <si>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</si>
  <si>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</si>
  <si>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</si>
  <si>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</si>
  <si>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</si>
  <si>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</si>
  <si>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</si>
  <si>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</si>
  <si>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</si>
  <si>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</si>
  <si>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</si>
  <si>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</si>
  <si>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</si>
  <si>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</si>
  <si>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</si>
  <si>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</si>
  <si>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</si>
  <si>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</si>
  <si>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</si>
  <si>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</si>
  <si>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</si>
  <si>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</si>
  <si>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</si>
  <si>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</si>
  <si>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</si>
  <si>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</si>
  <si>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</si>
  <si>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</si>
  <si>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</si>
  <si>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</si>
  <si>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</si>
  <si>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</si>
  <si>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</si>
  <si>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</si>
  <si>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</si>
  <si>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</si>
  <si>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</si>
  <si>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</si>
  <si>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</si>
  <si>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</si>
  <si>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</si>
  <si>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</si>
  <si>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</si>
  <si>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</si>
  <si>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</si>
  <si>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</si>
  <si>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</si>
  <si>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</si>
  <si>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</si>
  <si>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</si>
  <si>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</si>
  <si>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</si>
  <si>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</si>
  <si>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</si>
  <si>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</si>
  <si>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</si>
  <si>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</si>
  <si>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</si>
  <si>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</si>
  <si>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</si>
  <si>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</si>
  <si>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</si>
  <si>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</si>
  <si>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</si>
  <si>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</si>
  <si>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</si>
  <si>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</si>
  <si>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</si>
  <si>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</si>
  <si>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</si>
  <si>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</si>
  <si>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</si>
  <si>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</si>
  <si>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</si>
  <si>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</si>
  <si>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</si>
  <si>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</si>
  <si>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</si>
  <si>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</si>
  <si>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</si>
  <si>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</si>
  <si>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</si>
  <si>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</si>
  <si>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</si>
  <si>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</si>
  <si>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</si>
  <si>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</si>
  <si>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</si>
  <si>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</si>
  <si>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</si>
  <si>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</si>
  <si>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</si>
  <si>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</si>
  <si>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</si>
  <si>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</si>
  <si>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</si>
  <si>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</si>
  <si>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</si>
  <si>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</si>
  <si>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</si>
  <si>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</si>
  <si>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</si>
  <si>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</si>
  <si>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</si>
  <si>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</si>
  <si>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</si>
  <si>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</si>
  <si>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</si>
  <si>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</si>
  <si>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</si>
  <si>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</si>
  <si>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</si>
  <si>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</si>
  <si>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</si>
  <si>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</si>
  <si>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</si>
  <si>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</si>
  <si>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</si>
  <si>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</si>
  <si>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</si>
  <si>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</si>
  <si>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</si>
  <si>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</si>
  <si>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</si>
  <si>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</si>
  <si>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</si>
  <si>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</si>
  <si>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</si>
  <si>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</si>
  <si>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</si>
  <si>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</si>
  <si>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</si>
  <si>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</si>
  <si>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</si>
  <si>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</si>
  <si>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</si>
  <si>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</si>
  <si>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</si>
  <si>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</si>
  <si>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</si>
  <si>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</si>
  <si>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</si>
  <si>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</si>
  <si>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</si>
  <si>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</si>
  <si>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</si>
  <si>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</si>
  <si>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</si>
  <si>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</si>
  <si>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</si>
  <si>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</si>
  <si>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</si>
  <si>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</si>
  <si>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</si>
  <si>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</si>
  <si>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</si>
  <si>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</si>
  <si>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</si>
  <si>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</si>
  <si>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</si>
  <si>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</si>
  <si>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</si>
  <si>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</si>
  <si>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</si>
  <si>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</si>
  <si>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</si>
  <si>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</si>
  <si>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</si>
  <si>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</si>
  <si>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</si>
  <si>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</si>
  <si>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</si>
  <si>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</si>
  <si>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</si>
  <si>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</si>
  <si>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</si>
  <si>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</si>
  <si>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</si>
  <si>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</si>
  <si>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</si>
  <si>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</si>
  <si>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</si>
  <si>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</si>
  <si>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</si>
  <si>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</si>
  <si>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</si>
  <si>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</si>
  <si>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</si>
  <si>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</si>
  <si>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</si>
  <si>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</si>
  <si>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</si>
  <si>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</si>
  <si>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</si>
  <si>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</si>
  <si>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</si>
  <si>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</si>
  <si>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</si>
  <si>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</si>
  <si>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</si>
  <si>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</si>
  <si>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</si>
  <si>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</si>
  <si>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</si>
  <si>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</si>
  <si>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</si>
  <si>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</si>
  <si>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</si>
  <si>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</si>
  <si>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</si>
  <si>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</si>
  <si>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</si>
  <si>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</si>
  <si>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</si>
  <si>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</si>
  <si>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</si>
  <si>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</si>
  <si>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</si>
  <si>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</si>
  <si>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</si>
  <si>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</si>
  <si>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</si>
  <si>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</si>
  <si>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</si>
  <si>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</si>
  <si>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</si>
  <si>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</si>
  <si>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</si>
  <si>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</si>
  <si>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</si>
  <si>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</si>
  <si>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</si>
  <si>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</si>
  <si>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</si>
  <si>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</si>
  <si>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</si>
  <si>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</si>
  <si>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</si>
  <si>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</si>
  <si>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</si>
  <si>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</si>
  <si>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</si>
  <si>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</si>
  <si>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</si>
  <si>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</si>
  <si>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</si>
  <si>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</si>
  <si>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</si>
  <si>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</si>
  <si>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</si>
  <si>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</si>
  <si>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</si>
  <si>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</si>
  <si>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</si>
  <si>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</si>
  <si>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</si>
  <si>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</si>
  <si>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</si>
  <si>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</si>
  <si>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</si>
  <si>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</si>
  <si>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</si>
  <si>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</si>
  <si>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</si>
  <si>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</si>
  <si>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</si>
  <si>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</si>
  <si>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</si>
  <si>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</si>
  <si>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</si>
  <si>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</si>
  <si>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</si>
  <si>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</si>
  <si>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</si>
  <si>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</si>
  <si>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</si>
  <si>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</si>
  <si>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</si>
  <si>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</si>
  <si>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</si>
  <si>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</si>
  <si>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</si>
  <si>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</si>
  <si>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</si>
  <si>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</si>
  <si>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</si>
  <si>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</si>
  <si>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</si>
  <si>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</si>
  <si>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</si>
  <si>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</si>
  <si>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</si>
  <si>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</si>
  <si>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</si>
  <si>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</si>
  <si>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</si>
  <si>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</si>
  <si>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</si>
  <si>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</si>
  <si>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</si>
  <si>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</si>
  <si>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</si>
  <si>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</si>
  <si>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</si>
  <si>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</si>
  <si>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</si>
  <si>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</si>
  <si>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</si>
  <si>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</si>
  <si>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</si>
  <si>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</si>
  <si>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</si>
  <si>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</si>
  <si>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</si>
  <si>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</si>
  <si>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</si>
  <si>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</si>
  <si>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</si>
  <si>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</si>
  <si>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</si>
  <si>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</si>
  <si>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</si>
  <si>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</si>
  <si>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</si>
  <si>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</si>
  <si>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</si>
  <si>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</si>
  <si>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</si>
  <si>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</si>
  <si>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</si>
  <si>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</si>
  <si>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</si>
  <si>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</si>
  <si>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</si>
  <si>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</si>
  <si>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</si>
  <si>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</si>
  <si>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</si>
  <si>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</si>
  <si>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</si>
  <si>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</si>
  <si>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</si>
  <si>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</si>
  <si>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</si>
  <si>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</si>
  <si>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</si>
  <si>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</si>
  <si>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</si>
  <si>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</si>
  <si>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</si>
  <si>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</si>
  <si>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</si>
  <si>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</si>
  <si>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</si>
  <si>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</si>
  <si>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</si>
  <si>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</si>
  <si>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</si>
  <si>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</si>
  <si>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</si>
  <si>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</si>
  <si>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</si>
  <si>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</si>
  <si>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</si>
  <si>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</si>
  <si>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</si>
  <si>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</si>
  <si>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</si>
  <si>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</si>
  <si>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</si>
  <si>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</si>
  <si>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</si>
  <si>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</si>
  <si>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</si>
  <si>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</si>
  <si>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</si>
  <si>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</si>
  <si>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</si>
  <si>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</si>
  <si>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</si>
  <si>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</si>
  <si>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</si>
  <si>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</si>
  <si>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</si>
  <si>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</si>
  <si>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</si>
  <si>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</si>
  <si>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</si>
  <si>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</si>
  <si>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</si>
  <si>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</si>
  <si>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</si>
  <si>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</si>
  <si>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</si>
  <si>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</si>
  <si>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</si>
  <si>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</si>
  <si>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</si>
  <si>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</si>
  <si>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</si>
  <si>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</si>
  <si>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</si>
  <si>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</si>
  <si>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</si>
  <si>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</si>
  <si>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</si>
  <si>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</si>
  <si>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</si>
  <si>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</si>
  <si>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</si>
  <si>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</si>
  <si>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</si>
  <si>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</si>
  <si>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</si>
  <si>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</si>
  <si>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</si>
  <si>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</si>
  <si>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</si>
  <si>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</si>
  <si>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</si>
  <si>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</si>
  <si>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</si>
  <si>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</si>
  <si>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</si>
  <si>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</si>
  <si>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</si>
  <si>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</si>
  <si>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</si>
  <si>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</si>
  <si>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</si>
  <si>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</si>
  <si>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</si>
  <si>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</si>
  <si>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</si>
  <si>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</si>
  <si>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</si>
  <si>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</si>
  <si>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</si>
  <si>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</si>
  <si>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</si>
  <si>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</si>
  <si>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</si>
  <si>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</si>
  <si>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</si>
  <si>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</si>
  <si>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</si>
  <si>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</si>
  <si>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</si>
  <si>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</si>
  <si>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</si>
  <si>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</si>
  <si>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</si>
  <si>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</si>
  <si>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</si>
  <si>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</si>
  <si>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</si>
  <si>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</si>
  <si>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</si>
  <si>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</si>
  <si>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</si>
  <si>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</si>
  <si>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</si>
  <si>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</si>
  <si>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</si>
  <si>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</si>
  <si>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</si>
  <si>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</si>
  <si>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</si>
  <si>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</si>
  <si>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</si>
  <si>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</si>
  <si>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</si>
  <si>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</si>
  <si>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</si>
  <si>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</si>
  <si>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</si>
  <si>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</si>
  <si>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</si>
  <si>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</si>
  <si>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</si>
  <si>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</si>
  <si>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</si>
  <si>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</si>
  <si>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</si>
  <si>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</si>
  <si>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</si>
  <si>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</si>
  <si>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</si>
  <si>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</si>
  <si>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</si>
  <si>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</si>
  <si>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</si>
  <si>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</si>
  <si>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</si>
  <si>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</si>
  <si>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</si>
  <si>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</si>
  <si>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</si>
  <si>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</si>
  <si>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</si>
  <si>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</si>
  <si>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</si>
  <si>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</si>
  <si>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</si>
  <si>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</si>
  <si>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</si>
  <si>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</si>
  <si>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</si>
  <si>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</si>
  <si>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</si>
  <si>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</si>
  <si>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</si>
  <si>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</si>
  <si>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</si>
  <si>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</si>
  <si>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</si>
  <si>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</si>
  <si>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</si>
  <si>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</si>
  <si>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</si>
  <si>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</si>
  <si>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</si>
  <si>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</si>
  <si>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</si>
  <si>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</si>
  <si>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</si>
  <si>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</si>
  <si>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</si>
  <si>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</si>
  <si>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</si>
  <si>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</si>
  <si>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</si>
  <si>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</si>
  <si>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</si>
  <si>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</si>
  <si>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</si>
  <si>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</si>
  <si>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</si>
  <si>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</si>
  <si>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</si>
  <si>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</si>
  <si>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</si>
  <si>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</si>
  <si>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</si>
  <si>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</si>
  <si>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</si>
  <si>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</si>
  <si>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</si>
  <si>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</si>
  <si>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</si>
  <si>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</si>
  <si>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</si>
  <si>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</si>
  <si>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</si>
  <si>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</si>
  <si>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</si>
  <si>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</si>
  <si>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</si>
  <si>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</si>
  <si>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</si>
  <si>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</si>
  <si>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</si>
  <si>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</si>
  <si>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</si>
  <si>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</si>
  <si>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</si>
  <si>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</si>
  <si>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</si>
  <si>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</si>
  <si>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</si>
  <si>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</si>
  <si>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</si>
  <si>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</si>
  <si>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</si>
  <si>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</si>
  <si>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</si>
  <si>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</si>
  <si>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</si>
  <si>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</si>
  <si>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</si>
  <si>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</si>
  <si>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</si>
  <si>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</si>
  <si>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</si>
  <si>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</si>
  <si>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</si>
  <si>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</si>
  <si>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</si>
  <si>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</si>
  <si>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</si>
  <si>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</si>
  <si>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</si>
  <si>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</si>
  <si>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</si>
  <si>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</si>
  <si>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</si>
  <si>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</si>
  <si>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</si>
  <si>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</si>
  <si>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</si>
  <si>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</si>
  <si>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</si>
  <si>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</si>
  <si>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</si>
  <si>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</si>
  <si>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</si>
  <si>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</si>
  <si>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</si>
  <si>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</si>
  <si>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</si>
  <si>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</si>
  <si>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</si>
  <si>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</si>
  <si>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</si>
  <si>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</si>
  <si>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</si>
  <si>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</si>
  <si>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</si>
  <si>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</si>
  <si>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</si>
  <si>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</si>
  <si>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</si>
  <si>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</si>
  <si>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</si>
  <si>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</si>
  <si>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</si>
  <si>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</si>
  <si>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</si>
  <si>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</si>
  <si>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</si>
  <si>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</si>
  <si>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</si>
  <si>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</si>
  <si>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</si>
  <si>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</si>
  <si>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</si>
  <si>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</si>
  <si>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</si>
  <si>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</si>
  <si>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</si>
  <si>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</si>
  <si>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</si>
  <si>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</si>
  <si>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</si>
  <si>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</si>
  <si>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</si>
  <si>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</si>
  <si>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</si>
  <si>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</si>
  <si>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</si>
  <si>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</si>
  <si>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</si>
  <si>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</si>
  <si>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</si>
  <si>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</si>
  <si>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</si>
  <si>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</si>
  <si>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</si>
  <si>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</si>
  <si>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</si>
  <si>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</si>
  <si>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</si>
  <si>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</si>
  <si>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</si>
  <si>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</si>
  <si>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</si>
  <si>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</si>
  <si>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</si>
  <si>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</si>
  <si>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</si>
  <si>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</si>
  <si>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</si>
  <si>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</si>
  <si>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</si>
  <si>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</si>
  <si>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</si>
  <si>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</si>
  <si>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</si>
  <si>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</si>
  <si>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</si>
  <si>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</si>
  <si>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</si>
  <si>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</si>
  <si>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</si>
  <si>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</si>
  <si>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</si>
  <si>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</si>
  <si>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</si>
  <si>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</si>
  <si>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</si>
  <si>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</si>
  <si>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</si>
  <si>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</si>
  <si>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</si>
  <si>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</si>
  <si>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</si>
  <si>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</si>
  <si>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</si>
  <si>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</si>
  <si>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</si>
  <si>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</si>
  <si>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</si>
  <si>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</si>
  <si>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</si>
  <si>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</si>
  <si>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</si>
  <si>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</si>
  <si>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</si>
  <si>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</si>
  <si>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</si>
  <si>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</si>
  <si>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</si>
  <si>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</si>
  <si>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</si>
  <si>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</si>
  <si>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</si>
  <si>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</si>
  <si>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</si>
  <si>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</si>
  <si>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</si>
  <si>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</si>
  <si>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</si>
  <si>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</si>
  <si>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</si>
  <si>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</si>
  <si>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</si>
  <si>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</si>
  <si>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</si>
  <si>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</si>
  <si>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</si>
  <si>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</si>
  <si>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</si>
  <si>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</si>
  <si>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</si>
  <si>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</si>
  <si>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</si>
  <si>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</si>
  <si>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</si>
  <si>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</si>
  <si>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</si>
  <si>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</si>
  <si>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</si>
  <si>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</si>
  <si>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</si>
  <si>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</si>
  <si>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</si>
  <si>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</si>
  <si>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</si>
  <si>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</si>
  <si>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</si>
  <si>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</si>
  <si>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</si>
  <si>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</si>
  <si>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</si>
  <si>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</si>
  <si>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</si>
  <si>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</si>
  <si>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</si>
  <si>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</si>
  <si>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</si>
  <si>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</si>
  <si>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</si>
  <si>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</si>
  <si>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</si>
  <si>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</si>
  <si>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</si>
  <si>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</si>
  <si>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</si>
  <si>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</si>
  <si>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</si>
  <si>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</si>
  <si>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</si>
  <si>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</si>
  <si>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</si>
  <si>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</si>
  <si>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</si>
  <si>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</si>
  <si>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</si>
  <si>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</si>
  <si>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</si>
  <si>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</si>
  <si>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</si>
  <si>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</si>
  <si>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</si>
  <si>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</si>
  <si>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</si>
  <si>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</si>
  <si>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</si>
  <si>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</si>
  <si>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</si>
  <si>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</si>
  <si>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</si>
  <si>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</si>
  <si>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</si>
  <si>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</si>
  <si>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</si>
  <si>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</si>
  <si>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</si>
  <si>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</si>
  <si>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</si>
  <si>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</si>
  <si>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</si>
  <si>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</si>
  <si>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</si>
  <si>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</si>
  <si>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</si>
  <si>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</si>
  <si>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</si>
  <si>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</si>
  <si>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</si>
  <si>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</si>
  <si>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</si>
  <si>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</si>
  <si>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</si>
  <si>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</si>
  <si>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</si>
  <si>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</si>
  <si>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</si>
  <si>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</si>
  <si>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</si>
  <si>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</si>
  <si>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</si>
  <si>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</si>
  <si>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</si>
  <si>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</si>
  <si>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</si>
  <si>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</si>
  <si>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</si>
  <si>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</si>
  <si>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</si>
  <si>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</si>
  <si>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</si>
  <si>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</si>
  <si>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</si>
  <si>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</si>
  <si>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</si>
  <si>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</si>
  <si>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</si>
  <si>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</si>
  <si>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</si>
  <si>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</si>
  <si>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</si>
  <si>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</si>
  <si>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</si>
  <si>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</si>
  <si>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</si>
  <si>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</si>
  <si>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</si>
  <si>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</si>
  <si>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</si>
  <si>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</si>
  <si>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</si>
  <si>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</si>
  <si>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</si>
  <si>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</si>
  <si>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</si>
  <si>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</si>
  <si>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</si>
  <si>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</si>
  <si>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</si>
  <si>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</si>
  <si>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</si>
  <si>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</si>
  <si>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</si>
  <si>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</si>
  <si>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</si>
  <si>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</si>
  <si>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</si>
  <si>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</si>
  <si>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</si>
  <si>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</si>
  <si>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</si>
  <si>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</si>
  <si>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</si>
  <si>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</si>
  <si>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</si>
  <si>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</si>
  <si>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</si>
  <si>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</si>
  <si>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</si>
  <si>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</si>
  <si>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</si>
  <si>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</si>
  <si>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</si>
  <si>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</si>
  <si>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</si>
  <si>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</si>
  <si>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</si>
  <si>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</si>
  <si>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</si>
  <si>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</si>
  <si>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</si>
  <si>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</si>
  <si>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</si>
  <si>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</si>
  <si>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</si>
  <si>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</si>
  <si>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</si>
  <si>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</si>
  <si>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</si>
  <si>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</si>
  <si>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</si>
  <si>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</si>
  <si>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</si>
  <si>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</si>
  <si>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</si>
  <si>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</si>
  <si>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</si>
  <si>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</si>
  <si>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</si>
  <si>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</si>
  <si>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</si>
  <si>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</si>
  <si>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</si>
  <si>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</si>
  <si>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</si>
  <si>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</si>
  <si>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</si>
  <si>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</si>
  <si>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</si>
  <si>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</si>
  <si>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</si>
  <si>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</si>
  <si>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</si>
  <si>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</si>
  <si>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</si>
  <si>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</si>
  <si>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</si>
  <si>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</si>
  <si>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</si>
  <si>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</si>
  <si>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</si>
  <si>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</si>
  <si>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</si>
  <si>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</si>
  <si>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</si>
  <si>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</si>
  <si>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</si>
  <si>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</si>
  <si>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</si>
  <si>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</si>
  <si>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</si>
  <si>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</si>
  <si>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</si>
  <si>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</si>
  <si>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</si>
  <si>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</si>
  <si>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</si>
  <si>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</si>
  <si>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</si>
  <si>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</si>
  <si>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</si>
  <si>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</si>
  <si>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</si>
  <si>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</si>
  <si>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</si>
  <si>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</si>
  <si>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</si>
  <si>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</si>
  <si>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</si>
  <si>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</si>
  <si>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</si>
  <si>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</si>
  <si>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</si>
  <si>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</si>
  <si>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</si>
  <si>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</si>
  <si>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</si>
  <si>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</si>
  <si>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</si>
  <si>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</si>
  <si>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</si>
  <si>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</si>
  <si>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</si>
  <si>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</si>
  <si>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</si>
  <si>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</si>
  <si>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</si>
  <si>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</si>
  <si>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</si>
  <si>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</si>
  <si>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</si>
  <si>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</si>
  <si>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</si>
  <si>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</si>
  <si>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</si>
  <si>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</si>
  <si>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</si>
  <si>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</si>
  <si>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</si>
  <si>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</si>
  <si>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</si>
  <si>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</si>
  <si>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</si>
  <si>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</si>
  <si>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</si>
  <si>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</si>
  <si>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</si>
  <si>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</si>
  <si>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</si>
  <si>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</si>
  <si>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</si>
  <si>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</si>
  <si>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</si>
  <si>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</si>
  <si>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</si>
  <si>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</si>
  <si>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</si>
  <si>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</si>
  <si>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</si>
  <si>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</si>
  <si>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</si>
  <si>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</si>
  <si>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</si>
  <si>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</si>
  <si>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</si>
  <si>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</si>
  <si>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</si>
  <si>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</si>
  <si>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</si>
  <si>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</si>
  <si>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</si>
  <si>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</si>
  <si>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</si>
  <si>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</si>
  <si>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</si>
  <si>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</si>
  <si>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</si>
  <si>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</si>
  <si>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</si>
  <si>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</si>
  <si>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</si>
  <si>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</si>
  <si>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</si>
  <si>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</si>
  <si>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</si>
  <si>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</si>
  <si>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</si>
  <si>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</si>
  <si>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</si>
  <si>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</si>
  <si>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</si>
  <si>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</si>
  <si>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</si>
  <si>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</si>
  <si>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</si>
  <si>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</si>
  <si>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</si>
  <si>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</si>
  <si>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</si>
  <si>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</si>
  <si>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</si>
  <si>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</si>
  <si>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</si>
  <si>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</si>
  <si>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</si>
  <si>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</si>
  <si>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</si>
  <si>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</si>
  <si>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</si>
  <si>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</si>
  <si>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</si>
  <si>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</si>
  <si>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</si>
  <si>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</si>
  <si>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</si>
  <si>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</si>
  <si>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</si>
  <si>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</si>
  <si>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</si>
  <si>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</si>
  <si>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</si>
  <si>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</si>
  <si>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</si>
  <si>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</si>
  <si>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</si>
  <si>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</si>
  <si>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</si>
  <si>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</si>
  <si>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</si>
  <si>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</si>
  <si>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</si>
  <si>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</si>
  <si>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</si>
  <si>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</si>
  <si>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</si>
  <si>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</si>
  <si>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</si>
  <si>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</si>
  <si>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</si>
  <si>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</si>
  <si>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</si>
  <si>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</si>
  <si>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</si>
  <si>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</si>
  <si>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</si>
  <si>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</si>
  <si>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</si>
  <si>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</si>
  <si>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</si>
  <si>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</si>
  <si>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</si>
  <si>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</si>
  <si>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</si>
  <si>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</si>
  <si>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</si>
  <si>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</si>
  <si>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</si>
  <si>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</si>
  <si>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</si>
  <si>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</si>
  <si>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</si>
  <si>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</si>
  <si>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</si>
  <si>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</si>
  <si>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</si>
  <si>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</si>
  <si>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</si>
  <si>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</si>
  <si>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</si>
  <si>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</si>
  <si>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</si>
  <si>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</si>
  <si>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</si>
  <si>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</si>
  <si>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</si>
  <si>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</si>
  <si>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</si>
  <si>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</si>
  <si>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</si>
  <si>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</si>
  <si>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</si>
  <si>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</si>
  <si>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</si>
  <si>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</si>
  <si>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</si>
  <si>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</si>
  <si>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</si>
  <si>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</si>
  <si>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</si>
  <si>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</si>
  <si>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</si>
  <si>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</si>
  <si>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</si>
  <si>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</si>
  <si>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</si>
  <si>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</si>
  <si>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</si>
  <si>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</si>
  <si>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</si>
  <si>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</si>
  <si>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</si>
  <si>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</si>
  <si>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</si>
  <si>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</si>
  <si>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</si>
  <si>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</si>
  <si>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</si>
  <si>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</si>
  <si>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</si>
  <si>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</si>
  <si>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</si>
  <si>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</si>
  <si>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</si>
  <si>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</si>
  <si>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</si>
  <si>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</si>
  <si>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</si>
  <si>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</si>
  <si>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</si>
  <si>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</si>
  <si>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</si>
  <si>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</si>
  <si>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</si>
  <si>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</si>
  <si>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</si>
  <si>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</si>
  <si>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</si>
  <si>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</si>
  <si>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</si>
  <si>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</si>
  <si>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</si>
  <si>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</si>
  <si>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</si>
  <si>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</si>
  <si>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</si>
  <si>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</si>
  <si>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</si>
  <si>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</si>
  <si>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</si>
  <si>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</si>
  <si>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</si>
  <si>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</si>
  <si>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</si>
  <si>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</si>
  <si>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</si>
  <si>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</si>
  <si>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</si>
  <si>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</si>
  <si>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</si>
  <si>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</si>
  <si>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</si>
  <si>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</si>
  <si>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</si>
  <si>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</si>
  <si>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</si>
  <si>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</si>
  <si>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</si>
  <si>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</si>
  <si>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</si>
  <si>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</si>
  <si>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</si>
  <si>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</si>
  <si>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</si>
  <si>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</si>
  <si>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</si>
  <si>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</si>
  <si>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</si>
  <si>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</si>
  <si>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</si>
  <si>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</si>
  <si>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</si>
  <si>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</si>
  <si>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</si>
  <si>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</si>
  <si>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</si>
  <si>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</si>
  <si>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</si>
  <si>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</si>
  <si>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</si>
  <si>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</si>
  <si>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</si>
  <si>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</si>
  <si>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</si>
  <si>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</si>
  <si>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</si>
  <si>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</si>
  <si>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</si>
  <si>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</si>
  <si>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</si>
  <si>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</si>
  <si>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</si>
  <si>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</si>
  <si>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</si>
  <si>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</si>
  <si>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</si>
  <si>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</si>
  <si>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</si>
  <si>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</si>
  <si>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</si>
  <si>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</si>
  <si>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</si>
  <si>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</si>
  <si>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</si>
  <si>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</si>
  <si>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</si>
  <si>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</si>
  <si>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</si>
  <si>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</si>
  <si>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</si>
  <si>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</si>
  <si>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</si>
  <si>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</si>
  <si>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</si>
  <si>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</si>
  <si>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</si>
  <si>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</si>
  <si>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</si>
  <si>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</si>
  <si>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</si>
  <si>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</si>
  <si>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</si>
  <si>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</si>
  <si>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</si>
  <si>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</si>
  <si>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</si>
  <si>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</si>
  <si>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</si>
  <si>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</si>
  <si>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</si>
  <si>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</si>
  <si>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</si>
  <si>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</si>
  <si>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</si>
  <si>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</si>
  <si>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</si>
  <si>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</si>
  <si>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</si>
  <si>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</si>
  <si>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</si>
  <si>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</si>
  <si>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</si>
  <si>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</si>
  <si>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</si>
  <si>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</si>
  <si>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</si>
  <si>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</si>
  <si>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</si>
  <si>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</si>
  <si>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</si>
  <si>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</si>
  <si>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</si>
  <si>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</si>
  <si>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</si>
  <si>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</si>
  <si>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</si>
  <si>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</si>
  <si>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</si>
  <si>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</si>
  <si>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</si>
  <si>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</si>
  <si>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</si>
  <si>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</si>
  <si>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</si>
  <si>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</si>
  <si>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</si>
  <si>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</si>
  <si>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</si>
  <si>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</si>
  <si>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</si>
  <si>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</si>
  <si>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</si>
  <si>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</si>
  <si>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</si>
  <si>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</si>
  <si>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</si>
  <si>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</si>
  <si>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</si>
  <si>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</si>
  <si>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</si>
  <si>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</si>
  <si>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</si>
  <si>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</si>
  <si>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</si>
  <si>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</si>
  <si>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</si>
  <si>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</si>
  <si>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</si>
  <si>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</si>
  <si>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</si>
  <si>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</si>
  <si>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</si>
  <si>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</si>
  <si>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</si>
  <si>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</si>
  <si>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</si>
  <si>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</si>
  <si>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</si>
  <si>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</si>
  <si>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</si>
  <si>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</si>
  <si>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</si>
  <si>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</si>
  <si>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</si>
  <si>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</si>
  <si>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</si>
  <si>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</si>
  <si>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</si>
  <si>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</si>
  <si>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</si>
  <si>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</si>
  <si>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</si>
  <si>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</si>
  <si>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</si>
  <si>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</si>
  <si>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</si>
  <si>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</si>
  <si>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</si>
  <si>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</si>
  <si>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</si>
  <si>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</si>
  <si>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</si>
  <si>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</si>
  <si>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</si>
  <si>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</si>
  <si>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</si>
  <si>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</si>
  <si>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</si>
  <si>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</si>
  <si>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</si>
  <si>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</si>
  <si>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</si>
  <si>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</si>
  <si>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</si>
  <si>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</si>
  <si>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</si>
  <si>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</si>
  <si>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</si>
  <si>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</si>
  <si>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</si>
  <si>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</si>
  <si>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</si>
  <si>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</si>
  <si>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</si>
  <si>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</si>
  <si>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</si>
  <si>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</si>
  <si>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</si>
  <si>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</si>
  <si>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</si>
  <si>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</si>
  <si>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</si>
  <si>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</si>
  <si>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</si>
  <si>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</si>
  <si>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</si>
  <si>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</si>
  <si>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</si>
  <si>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</si>
  <si>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</si>
  <si>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</si>
  <si>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</si>
  <si>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</si>
  <si>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</si>
  <si>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</si>
  <si>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</si>
  <si>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</si>
  <si>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</si>
  <si>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</si>
  <si>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</si>
  <si>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</si>
  <si>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</si>
  <si>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</si>
  <si>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</si>
  <si>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</si>
  <si>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</si>
  <si>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</si>
  <si>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</si>
  <si>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</si>
  <si>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</si>
  <si>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</si>
  <si>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</si>
  <si>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</si>
  <si>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</si>
  <si>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</si>
  <si>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</si>
  <si>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</si>
  <si>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</si>
  <si>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</si>
  <si>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</si>
  <si>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</si>
  <si>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</si>
  <si>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</si>
  <si>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</si>
  <si>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</si>
  <si>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</si>
  <si>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</si>
  <si>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</si>
  <si>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</si>
  <si>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</si>
  <si>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</si>
  <si>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</si>
  <si>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</si>
  <si>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</si>
  <si>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</si>
  <si>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</si>
  <si>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</si>
  <si>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</si>
  <si>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</si>
  <si>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</si>
  <si>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</si>
  <si>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</si>
  <si>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</si>
  <si>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</si>
  <si>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</si>
  <si>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</si>
  <si>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</si>
  <si>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</si>
  <si>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</si>
  <si>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</si>
  <si>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</si>
  <si>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</si>
  <si>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</si>
  <si>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</si>
  <si>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</si>
  <si>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</si>
  <si>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</si>
  <si>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</si>
  <si>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</si>
  <si>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</si>
  <si>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</si>
  <si>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</si>
  <si>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</si>
  <si>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</si>
  <si>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</si>
  <si>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</si>
  <si>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</si>
  <si>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</si>
  <si>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</si>
  <si>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</si>
  <si>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</si>
  <si>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</si>
  <si>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</si>
  <si>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</si>
  <si>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</si>
  <si>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</si>
  <si>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</si>
  <si>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</si>
  <si>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</si>
  <si>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</si>
  <si>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</si>
  <si>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</si>
  <si>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</si>
  <si>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</si>
  <si>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</si>
  <si>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</si>
  <si>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</si>
  <si>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</si>
  <si>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</si>
  <si>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</si>
  <si>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</si>
  <si>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</si>
  <si>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</si>
  <si>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</si>
  <si>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</si>
  <si>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</si>
  <si>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</si>
  <si>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</si>
  <si>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</si>
  <si>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</si>
  <si>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</si>
  <si>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</si>
  <si>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</si>
  <si>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</si>
  <si>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</si>
  <si>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</si>
  <si>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</si>
  <si>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</si>
  <si>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</si>
  <si>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</si>
  <si>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</si>
  <si>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</si>
  <si>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</si>
  <si>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</si>
  <si>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</si>
  <si>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</si>
  <si>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</si>
  <si>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</si>
  <si>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</si>
  <si>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</si>
  <si>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</si>
  <si>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</si>
  <si>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</si>
  <si>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</si>
  <si>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</si>
  <si>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</si>
  <si>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</si>
  <si>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</si>
  <si>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</si>
  <si>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</si>
  <si>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</si>
  <si>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</si>
  <si>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</si>
  <si>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</si>
  <si>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</si>
  <si>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</si>
  <si>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</si>
  <si>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</si>
  <si>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</si>
  <si>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</si>
  <si>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</si>
  <si>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</si>
  <si>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</si>
  <si>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</si>
  <si>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</si>
  <si>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</si>
  <si>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</si>
  <si>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</si>
  <si>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</si>
  <si>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</si>
  <si>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</si>
  <si>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</si>
  <si>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</si>
  <si>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</si>
  <si>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</si>
  <si>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</si>
  <si>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</si>
  <si>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</si>
  <si>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</si>
  <si>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</si>
  <si>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</si>
  <si>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</si>
  <si>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</si>
  <si>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</si>
  <si>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</si>
  <si>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</si>
  <si>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</si>
  <si>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</si>
  <si>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</si>
  <si>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</si>
  <si>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</si>
  <si>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</si>
  <si>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</si>
  <si>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</si>
  <si>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</si>
  <si>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</si>
  <si>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</si>
  <si>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</si>
  <si>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</si>
  <si>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</si>
  <si>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</si>
  <si>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</si>
  <si>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</si>
  <si>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</si>
  <si>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</si>
  <si>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</si>
  <si>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</si>
  <si>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</si>
  <si>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</si>
  <si>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</si>
  <si>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</si>
  <si>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</si>
  <si>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</si>
  <si>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</si>
  <si>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</si>
  <si>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</si>
  <si>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</si>
  <si>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</si>
  <si>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</si>
  <si>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</si>
  <si>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</si>
  <si>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</si>
  <si>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</si>
  <si>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</si>
  <si>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</si>
  <si>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</si>
  <si>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</si>
  <si>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</si>
  <si>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</si>
  <si>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</si>
  <si>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</si>
  <si>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</si>
  <si>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</si>
  <si>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</si>
  <si>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</si>
  <si>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</si>
  <si>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</si>
  <si>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</si>
  <si>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</si>
  <si>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</si>
  <si>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</si>
  <si>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</si>
  <si>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</si>
  <si>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</si>
  <si>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</si>
  <si>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</si>
  <si>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</si>
  <si>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</si>
  <si>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</si>
  <si>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</si>
  <si>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</si>
  <si>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</si>
  <si>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</si>
  <si>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</si>
  <si>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</si>
  <si>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</si>
  <si>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</si>
  <si>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</si>
  <si>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</si>
  <si>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</si>
  <si>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</si>
  <si>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</si>
  <si>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</si>
  <si>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</si>
  <si>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</si>
  <si>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</si>
  <si>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</si>
  <si>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</si>
  <si>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</si>
  <si>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</si>
  <si>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</si>
  <si>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</si>
  <si>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</si>
  <si>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</si>
  <si>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</si>
  <si>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</si>
  <si>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</si>
  <si>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</si>
  <si>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</si>
  <si>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</si>
  <si>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</si>
  <si>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</si>
  <si>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</si>
  <si>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</si>
  <si>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</si>
  <si>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</si>
  <si>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</si>
  <si>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</si>
  <si>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</si>
  <si>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</si>
  <si>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</si>
  <si>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</si>
  <si>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</si>
  <si>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</si>
  <si>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</si>
  <si>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</si>
  <si>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</si>
  <si>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</si>
  <si>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</si>
  <si>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</si>
  <si>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</si>
  <si>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</si>
  <si>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</si>
  <si>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</si>
  <si>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</si>
  <si>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</si>
  <si>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</si>
  <si>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</si>
  <si>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</si>
  <si>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</si>
  <si>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</si>
  <si>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</si>
  <si>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</si>
  <si>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</si>
  <si>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</si>
  <si>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</si>
  <si>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</si>
  <si>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</si>
  <si>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</si>
  <si>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</si>
  <si>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</si>
  <si>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</si>
  <si>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</si>
  <si>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</si>
  <si>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</si>
  <si>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</si>
  <si>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</si>
  <si>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</si>
  <si>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</si>
  <si>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</si>
  <si>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</si>
  <si>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</si>
  <si>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</si>
  <si>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</si>
  <si>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</si>
  <si>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</si>
  <si>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</si>
  <si>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</si>
  <si>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</si>
  <si>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</si>
  <si>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</si>
  <si>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</si>
  <si>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</si>
  <si>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</si>
  <si>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</si>
  <si>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</si>
  <si>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</si>
  <si>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</si>
  <si>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</si>
  <si>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</si>
  <si>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</si>
  <si>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</si>
  <si>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</si>
  <si>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</si>
  <si>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</si>
  <si>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</si>
  <si>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</si>
  <si>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</si>
  <si>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</si>
  <si>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</si>
  <si>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</si>
  <si>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</si>
  <si>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</si>
  <si>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</si>
  <si>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</si>
  <si>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</si>
  <si>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</si>
  <si>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</si>
  <si>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</si>
  <si>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</si>
  <si>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</si>
  <si>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</si>
  <si>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</si>
  <si>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</si>
  <si>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</si>
  <si>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</si>
  <si>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</si>
  <si>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</si>
  <si>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</si>
  <si>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</si>
  <si>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</si>
  <si>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</si>
  <si>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</si>
  <si>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</si>
  <si>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</si>
  <si>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</si>
  <si>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</si>
  <si>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</si>
  <si>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</si>
  <si>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</si>
  <si>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</si>
  <si>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</si>
  <si>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</si>
  <si>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</si>
  <si>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</si>
  <si>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</si>
  <si>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</si>
  <si>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</si>
  <si>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</si>
  <si>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</si>
  <si>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</si>
  <si>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</si>
  <si>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</si>
  <si>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</si>
  <si>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</si>
  <si>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</si>
  <si>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</si>
  <si>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</si>
  <si>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</si>
  <si>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</si>
  <si>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</si>
  <si>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</si>
  <si>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</si>
  <si>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</si>
  <si>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</si>
  <si>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</si>
  <si>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</si>
  <si>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</si>
  <si>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</si>
  <si>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</si>
  <si>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</si>
  <si>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</si>
  <si>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</si>
  <si>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</si>
  <si>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</si>
  <si>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</si>
  <si>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</si>
  <si>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</si>
  <si>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</si>
  <si>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</si>
  <si>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</si>
  <si>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</si>
  <si>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</si>
  <si>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</si>
  <si>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</si>
  <si>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</si>
  <si>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</si>
  <si>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</si>
  <si>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</si>
  <si>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</si>
  <si>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</si>
  <si>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</si>
  <si>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</si>
  <si>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</si>
  <si>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</si>
  <si>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</si>
  <si>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</si>
  <si>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</si>
  <si>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</si>
  <si>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</si>
  <si>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</si>
  <si>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</si>
  <si>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</si>
  <si>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</si>
  <si>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</si>
  <si>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</si>
  <si>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</si>
  <si>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</si>
  <si>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</si>
  <si>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</si>
  <si>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</si>
  <si>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</si>
  <si>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</si>
  <si>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</si>
  <si>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</si>
  <si>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</si>
  <si>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</si>
  <si>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</si>
  <si>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</si>
  <si>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</si>
  <si>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</si>
  <si>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</si>
  <si>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</si>
  <si>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</si>
  <si>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</si>
  <si>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</si>
  <si>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</si>
  <si>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</si>
  <si>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</si>
  <si>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</si>
  <si>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</si>
  <si>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</si>
  <si>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</si>
  <si>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</si>
  <si>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</si>
  <si>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</si>
  <si>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</si>
  <si>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</si>
  <si>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</si>
  <si>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</si>
  <si>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</si>
  <si>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</si>
  <si>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</si>
  <si>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</si>
  <si>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</si>
  <si>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</si>
  <si>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</si>
  <si>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</si>
  <si>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</si>
  <si>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</si>
  <si>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</si>
  <si>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</si>
  <si>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</si>
  <si>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</si>
  <si>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</si>
  <si>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</si>
  <si>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</si>
  <si>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</si>
  <si>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</si>
  <si>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</si>
  <si>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</si>
  <si>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</si>
  <si>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</si>
  <si>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</si>
  <si>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</si>
  <si>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</si>
  <si>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</si>
  <si>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</si>
  <si>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</si>
  <si>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</si>
  <si>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</si>
  <si>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</si>
  <si>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</si>
  <si>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</si>
  <si>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</si>
  <si>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</si>
  <si>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</si>
  <si>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</si>
  <si>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</si>
  <si>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</si>
  <si>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</si>
  <si>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</si>
  <si>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</si>
  <si>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</si>
  <si>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</si>
  <si>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</si>
  <si>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</si>
  <si>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</si>
  <si>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</si>
  <si>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</si>
  <si>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</si>
  <si>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</si>
  <si>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</si>
  <si>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</si>
  <si>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</si>
  <si>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</si>
  <si>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</si>
  <si>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</si>
  <si>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</si>
  <si>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</si>
  <si>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</si>
  <si>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</si>
  <si>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</si>
  <si>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</si>
  <si>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</si>
  <si>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</si>
  <si>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</si>
  <si>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</si>
  <si>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</si>
  <si>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</si>
  <si>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</si>
  <si>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</si>
  <si>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</si>
  <si>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</si>
  <si>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</si>
  <si>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</si>
  <si>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</si>
  <si>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</si>
  <si>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</si>
  <si>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</si>
  <si>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</si>
  <si>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</si>
  <si>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</si>
  <si>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</si>
  <si>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</si>
  <si>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</si>
  <si>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</si>
  <si>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</si>
  <si>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</si>
  <si>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</si>
  <si>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</si>
  <si>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</si>
  <si>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</si>
  <si>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</si>
  <si>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</si>
  <si>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</si>
  <si>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</si>
  <si>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</si>
  <si>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</si>
  <si>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</si>
  <si>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</si>
  <si>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</si>
  <si>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</si>
  <si>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</si>
  <si>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</si>
  <si>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</si>
  <si>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</si>
  <si>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</si>
  <si>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</si>
  <si>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</si>
  <si>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</si>
  <si>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</si>
  <si>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</si>
  <si>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</si>
  <si>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</si>
  <si>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</si>
  <si>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</si>
  <si>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</si>
  <si>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</si>
  <si>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</si>
  <si>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</si>
  <si>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</si>
  <si>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</si>
  <si>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</si>
  <si>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</si>
  <si>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</si>
  <si>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</si>
  <si>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</si>
  <si>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</si>
  <si>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</si>
  <si>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</si>
  <si>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</si>
  <si>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</si>
  <si>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</si>
  <si>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</si>
  <si>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</si>
  <si>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</si>
  <si>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</si>
  <si>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</si>
  <si>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</si>
  <si>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</si>
  <si>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</si>
  <si>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</si>
  <si>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</si>
  <si>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</si>
  <si>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</si>
  <si>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</si>
  <si>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</si>
  <si>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</si>
  <si>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</si>
  <si>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</si>
  <si>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</si>
  <si>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</si>
  <si>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</si>
  <si>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</si>
  <si>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</si>
  <si>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</si>
  <si>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</si>
  <si>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</si>
  <si>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</si>
  <si>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</si>
  <si>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</si>
  <si>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</si>
  <si>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</si>
  <si>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</si>
  <si>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</si>
  <si>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</si>
  <si>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</si>
  <si>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</si>
  <si>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</si>
  <si>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</si>
  <si>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</si>
  <si>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</si>
  <si>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</si>
  <si>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</si>
  <si>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</si>
  <si>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</si>
  <si>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</si>
  <si>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</si>
  <si>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</si>
  <si>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</si>
  <si>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</si>
  <si>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</si>
  <si>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</si>
  <si>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</si>
  <si>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</si>
  <si>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</si>
  <si>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</si>
  <si>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</si>
  <si>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</si>
  <si>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</si>
  <si>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</si>
  <si>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</si>
  <si>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</si>
  <si>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</si>
  <si>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</si>
  <si>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</si>
  <si>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</si>
  <si>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</si>
  <si>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</si>
  <si>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</si>
  <si>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</si>
  <si>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</si>
  <si>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</si>
  <si>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</si>
  <si>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</si>
  <si>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</si>
  <si>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</si>
  <si>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</si>
  <si>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</si>
  <si>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</si>
  <si>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</si>
  <si>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</si>
  <si>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</si>
  <si>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</si>
  <si>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</si>
  <si>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</si>
  <si>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</si>
  <si>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</si>
  <si>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</si>
  <si>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</si>
  <si>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</si>
  <si>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</si>
  <si>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</si>
  <si>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</si>
  <si>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</si>
  <si>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</si>
  <si>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</si>
  <si>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</si>
  <si>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</si>
  <si>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</si>
  <si>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</si>
  <si>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</si>
  <si>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</si>
  <si>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</si>
  <si>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</si>
  <si>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</si>
  <si>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</si>
  <si>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</si>
  <si>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</si>
  <si>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</si>
  <si>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</si>
  <si>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</si>
  <si>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</si>
  <si>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</si>
  <si>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</si>
  <si>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</si>
  <si>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</si>
  <si>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</si>
  <si>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</si>
  <si>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</si>
  <si>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</si>
  <si>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</si>
  <si>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</si>
  <si>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</si>
  <si>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</si>
  <si>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</si>
  <si>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</si>
  <si>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</si>
  <si>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</si>
  <si>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</si>
  <si>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</si>
  <si>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</si>
  <si>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</si>
  <si>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</si>
  <si>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</si>
  <si>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</si>
  <si>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</si>
  <si>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</si>
  <si>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</si>
  <si>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</si>
  <si>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</si>
  <si>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</si>
  <si>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</si>
  <si>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</si>
  <si>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</si>
  <si>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</si>
  <si>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</si>
  <si>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</si>
  <si>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</si>
  <si>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</si>
  <si>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</si>
  <si>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</si>
  <si>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</si>
  <si>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</si>
  <si>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</si>
  <si>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</si>
  <si>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</si>
  <si>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</si>
  <si>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</si>
  <si>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</si>
  <si>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</si>
  <si>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</si>
  <si>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</si>
  <si>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</si>
  <si>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</si>
  <si>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</si>
  <si>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</si>
  <si>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</si>
  <si>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</si>
  <si>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</si>
  <si>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</si>
  <si>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</si>
  <si>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</si>
  <si>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</si>
  <si>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</si>
  <si>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</si>
  <si>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</si>
  <si>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</si>
  <si>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</si>
  <si>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</si>
  <si>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</si>
  <si>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</si>
  <si>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</si>
  <si>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</si>
  <si>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</si>
  <si>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</si>
  <si>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</si>
  <si>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</si>
  <si>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</si>
  <si>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</si>
  <si>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</si>
  <si>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</si>
  <si>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</si>
  <si>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</si>
  <si>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</si>
  <si>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</si>
  <si>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</si>
  <si>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</si>
  <si>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</si>
  <si>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</si>
  <si>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</si>
  <si>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</si>
  <si>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</si>
  <si>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</si>
  <si>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</si>
  <si>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</si>
  <si>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</si>
  <si>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</si>
  <si>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</si>
  <si>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</si>
  <si>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</si>
  <si>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</si>
  <si>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</si>
  <si>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</si>
  <si>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</si>
  <si>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</si>
  <si>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</si>
  <si>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</si>
  <si>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</si>
  <si>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</si>
  <si>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</si>
  <si>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</si>
  <si>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</si>
  <si>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</si>
  <si>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</si>
  <si>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</si>
  <si>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</si>
  <si>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</si>
  <si>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</si>
  <si>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</si>
  <si>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</si>
  <si>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</si>
  <si>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</si>
  <si>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</si>
  <si>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</si>
  <si>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</si>
  <si>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</si>
  <si>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</si>
  <si>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</si>
  <si>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</si>
  <si>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</si>
  <si>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</si>
  <si>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</si>
  <si>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</si>
  <si>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</si>
  <si>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</si>
  <si>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</si>
  <si>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</si>
  <si>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</si>
  <si>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</si>
  <si>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</si>
  <si>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</si>
  <si>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</si>
  <si>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</si>
  <si>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</si>
  <si>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</si>
  <si>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</si>
  <si>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</si>
  <si>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</si>
  <si>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</si>
  <si>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</si>
  <si>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</si>
  <si>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</si>
  <si>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</si>
  <si>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</si>
  <si>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</si>
  <si>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</si>
  <si>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</si>
  <si>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</si>
  <si>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</si>
  <si>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</si>
  <si>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</si>
  <si>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</si>
  <si>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</si>
  <si>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</si>
  <si>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</si>
  <si>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</si>
  <si>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</si>
  <si>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</si>
  <si>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</si>
  <si>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</si>
  <si>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</si>
  <si>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</si>
  <si>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</si>
  <si>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</si>
  <si>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</si>
  <si>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</si>
  <si>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</si>
  <si>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</si>
  <si>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</si>
  <si>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</si>
  <si>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</si>
  <si>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</si>
  <si>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</si>
  <si>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</si>
  <si>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</si>
  <si>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</si>
  <si>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</si>
  <si>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</si>
  <si>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</si>
  <si>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</si>
  <si>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</si>
  <si>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</si>
  <si>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</si>
  <si>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</si>
  <si>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</si>
  <si>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</si>
  <si>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</si>
  <si>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</si>
  <si>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</si>
  <si>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</si>
  <si>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</si>
  <si>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</si>
  <si>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</si>
  <si>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</si>
  <si>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</si>
  <si>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</si>
  <si>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</si>
  <si>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</si>
  <si>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</si>
  <si>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</si>
  <si>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</si>
  <si>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</si>
  <si>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</si>
  <si>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</si>
  <si>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</si>
  <si>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</si>
  <si>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</si>
  <si>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</si>
  <si>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</si>
  <si>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</si>
  <si>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</si>
  <si>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</si>
  <si>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</si>
  <si>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</si>
  <si>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</si>
  <si>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</si>
  <si>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</si>
  <si>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</si>
  <si>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</si>
  <si>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</si>
  <si>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</si>
  <si>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</si>
  <si>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</si>
  <si>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</si>
  <si>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</si>
  <si>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</si>
  <si>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</si>
  <si>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</si>
  <si>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</si>
  <si>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</si>
  <si>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</si>
  <si>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</si>
  <si>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</si>
  <si>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</si>
  <si>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</si>
  <si>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</si>
  <si>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</si>
  <si>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</si>
  <si>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</si>
  <si>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</si>
  <si>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</si>
  <si>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</si>
  <si>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</si>
  <si>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</si>
  <si>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</si>
  <si>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</si>
  <si>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</si>
  <si>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</si>
  <si>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</si>
  <si>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</si>
  <si>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</si>
  <si>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</si>
  <si>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</si>
  <si>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</si>
  <si>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</si>
  <si>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</si>
  <si>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</si>
  <si>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</si>
  <si>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</si>
  <si>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</si>
  <si>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</si>
  <si>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</si>
  <si>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</si>
  <si>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</si>
  <si>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</si>
  <si>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</si>
  <si>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</si>
  <si>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</si>
  <si>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</si>
  <si>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</si>
  <si>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</si>
  <si>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</si>
  <si>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</si>
  <si>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</si>
  <si>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</si>
  <si>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</si>
  <si>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</si>
  <si>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</si>
  <si>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</si>
  <si>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</si>
  <si>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</si>
  <si>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</si>
  <si>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</si>
  <si>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</si>
  <si>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</si>
  <si>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</si>
  <si>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</si>
  <si>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</si>
  <si>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</si>
  <si>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</si>
  <si>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</si>
  <si>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</si>
  <si>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</si>
  <si>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</si>
  <si>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</si>
  <si>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</si>
  <si>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</si>
  <si>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</si>
  <si>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</si>
  <si>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</si>
  <si>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</si>
  <si>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</si>
  <si>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</si>
  <si>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</si>
  <si>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</si>
  <si>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</si>
  <si>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</si>
  <si>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</si>
  <si>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</si>
  <si>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</si>
  <si>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</si>
  <si>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</si>
  <si>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</si>
  <si>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</si>
  <si>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</si>
  <si>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</si>
  <si>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</si>
  <si>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</si>
  <si>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</si>
  <si>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</si>
  <si>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</si>
  <si>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</si>
  <si>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</si>
  <si>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</si>
  <si>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</si>
  <si>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</si>
  <si>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</si>
  <si>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</si>
  <si>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</si>
  <si>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</si>
  <si>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</si>
  <si>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</si>
  <si>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</si>
  <si>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</si>
  <si>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</si>
  <si>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</si>
  <si>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</si>
  <si>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</si>
  <si>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</si>
  <si>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</si>
  <si>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</si>
  <si>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</si>
  <si>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</si>
  <si>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</si>
  <si>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</si>
  <si>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</si>
  <si>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</si>
  <si>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</si>
  <si>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</si>
  <si>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</si>
  <si>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</si>
  <si>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</si>
  <si>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</si>
  <si>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</si>
  <si>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</si>
  <si>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</si>
  <si>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</si>
  <si>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</si>
  <si>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</si>
  <si>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</si>
  <si>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</si>
  <si>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</si>
  <si>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</si>
  <si>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</si>
  <si>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</si>
  <si>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</si>
  <si>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</si>
  <si>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</si>
  <si>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</si>
  <si>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</si>
  <si>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</si>
  <si>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</si>
  <si>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</si>
  <si>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</si>
  <si>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</si>
  <si>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</si>
  <si>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</si>
  <si>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</si>
  <si>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</si>
  <si>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</si>
  <si>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</si>
  <si>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</si>
  <si>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</si>
  <si>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</si>
  <si>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</si>
  <si>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</si>
  <si>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</si>
  <si>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</si>
  <si>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</si>
  <si>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</si>
  <si>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</si>
  <si>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</si>
  <si>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</si>
  <si>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</si>
  <si>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</si>
  <si>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</si>
  <si>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</si>
  <si>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</si>
  <si>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</si>
  <si>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</si>
  <si>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</si>
  <si>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</si>
  <si>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</si>
  <si>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</si>
  <si>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</si>
  <si>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</si>
  <si>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</si>
  <si>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</si>
  <si>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</si>
  <si>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</si>
  <si>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</si>
  <si>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</si>
  <si>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</si>
  <si>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</si>
  <si>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</si>
  <si>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</si>
  <si>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</si>
  <si>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</si>
  <si>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</si>
  <si>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</si>
  <si>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</si>
  <si>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</si>
  <si>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</si>
  <si>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</si>
  <si>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</si>
  <si>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</si>
  <si>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</si>
  <si>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</si>
  <si>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</si>
  <si>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</si>
  <si>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</si>
  <si>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</si>
  <si>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</si>
  <si>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</si>
  <si>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</si>
  <si>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</si>
  <si>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</si>
  <si>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</si>
  <si>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</si>
  <si>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</si>
  <si>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</si>
  <si>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</si>
  <si>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</si>
  <si>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</si>
  <si>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</si>
  <si>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</si>
  <si>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</si>
  <si>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</si>
  <si>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</si>
  <si>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</si>
  <si>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</si>
  <si>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</si>
  <si>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</si>
  <si>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</si>
  <si>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</si>
  <si>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</si>
  <si>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</si>
  <si>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</si>
  <si>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</si>
  <si>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</si>
  <si>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</si>
  <si>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</si>
  <si>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</si>
  <si>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</si>
  <si>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</si>
  <si>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</si>
  <si>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</si>
  <si>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</si>
  <si>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</si>
  <si>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</si>
  <si>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</si>
  <si>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</si>
  <si>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</si>
  <si>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</si>
  <si>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</si>
  <si>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</si>
  <si>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</si>
  <si>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</si>
  <si>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</si>
  <si>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</si>
  <si>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</si>
  <si>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</si>
  <si>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</si>
  <si>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</si>
  <si>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</si>
  <si>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</si>
  <si>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</si>
  <si>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</si>
  <si>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</si>
  <si>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</si>
  <si>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</si>
  <si>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</si>
  <si>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</si>
  <si>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</si>
  <si>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</si>
  <si>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</si>
  <si>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</si>
  <si>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</si>
  <si>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</si>
  <si>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</si>
  <si>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</si>
  <si>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</si>
  <si>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</si>
  <si>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</si>
  <si>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</si>
  <si>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</si>
  <si>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</si>
  <si>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</si>
  <si>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</si>
  <si>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</si>
  <si>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</si>
  <si>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</si>
  <si>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</si>
  <si>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</si>
  <si>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</si>
  <si>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</si>
  <si>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</si>
  <si>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</si>
  <si>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</si>
  <si>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</si>
  <si>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</si>
  <si>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</si>
  <si>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</si>
  <si>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</si>
  <si>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</si>
  <si>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</si>
  <si>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</si>
  <si>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</si>
  <si>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</si>
  <si>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</si>
  <si>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</si>
  <si>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</si>
  <si>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</si>
  <si>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</si>
  <si>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</si>
  <si>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</si>
  <si>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</si>
  <si>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</si>
  <si>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</si>
  <si>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</si>
  <si>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</si>
  <si>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</si>
  <si>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</si>
  <si>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</si>
  <si>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</si>
  <si>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</si>
  <si>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</si>
  <si>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</si>
  <si>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</si>
  <si>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</si>
  <si>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</si>
  <si>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</si>
  <si>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</si>
  <si>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</si>
  <si>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</si>
  <si>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</si>
  <si>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</si>
  <si>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</si>
  <si>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</si>
  <si>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</si>
  <si>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</si>
  <si>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</si>
  <si>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</si>
  <si>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</si>
  <si>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</si>
  <si>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</si>
  <si>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</si>
  <si>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</si>
  <si>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</si>
  <si>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</si>
  <si>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</si>
  <si>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</si>
  <si>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</si>
  <si>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</si>
  <si>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</si>
  <si>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</si>
  <si>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</si>
  <si>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</si>
  <si>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</si>
  <si>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</si>
  <si>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</si>
  <si>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</si>
  <si>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</si>
  <si>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</si>
  <si>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</si>
  <si>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</si>
  <si>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</si>
  <si>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</si>
  <si>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</si>
  <si>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</si>
  <si>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</si>
  <si>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</si>
  <si>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</si>
  <si>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</si>
  <si>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</si>
  <si>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</si>
  <si>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</si>
  <si>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</si>
  <si>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</si>
  <si>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</si>
  <si>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</si>
  <si>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</si>
  <si>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</si>
  <si>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</si>
  <si>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</si>
  <si>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</si>
  <si>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</si>
  <si>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</si>
  <si>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</si>
  <si>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</si>
  <si>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</si>
  <si>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</si>
  <si>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</si>
  <si>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</si>
  <si>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</si>
  <si>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</si>
  <si>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</si>
  <si>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</si>
  <si>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</si>
  <si>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</si>
  <si>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</si>
  <si>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</si>
  <si>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</si>
  <si>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</si>
  <si>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</si>
  <si>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</si>
  <si>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</si>
  <si>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</si>
  <si>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</si>
  <si>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</si>
  <si>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</si>
  <si>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</si>
  <si>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</si>
  <si>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</si>
  <si>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</si>
  <si>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</si>
  <si>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</si>
  <si>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</si>
  <si>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</si>
  <si>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</si>
  <si>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</si>
  <si>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</si>
  <si>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</si>
  <si>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</si>
  <si>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</si>
  <si>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</si>
  <si>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</si>
  <si>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</si>
  <si>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</si>
  <si>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</si>
  <si>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</si>
  <si>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</si>
  <si>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</si>
  <si>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</si>
  <si>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</si>
  <si>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</si>
  <si>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</si>
  <si>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</si>
  <si>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</si>
  <si>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</si>
  <si>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</si>
  <si>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</si>
  <si>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</si>
  <si>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</si>
  <si>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</si>
  <si>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</si>
  <si>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</si>
  <si>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</si>
  <si>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</si>
  <si>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</si>
  <si>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</si>
  <si>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</si>
  <si>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</si>
  <si>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</si>
  <si>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</si>
  <si>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</si>
  <si>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</si>
  <si>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</si>
  <si>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</si>
  <si>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</si>
  <si>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</si>
  <si>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</si>
  <si>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</si>
  <si>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</si>
  <si>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</si>
  <si>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</si>
  <si>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</si>
  <si>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</si>
  <si>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</si>
  <si>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</si>
  <si>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</si>
  <si>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</si>
  <si>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</si>
  <si>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</si>
  <si>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</si>
  <si>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</si>
  <si>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</si>
  <si>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</si>
  <si>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</si>
  <si>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</si>
  <si>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</si>
  <si>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</si>
  <si>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</si>
  <si>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</si>
  <si>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</si>
  <si>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</si>
  <si>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</si>
  <si>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</si>
  <si>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</si>
  <si>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</si>
  <si>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</si>
  <si>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</si>
  <si>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</si>
  <si>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</si>
  <si>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</si>
  <si>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</si>
  <si>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</si>
  <si>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</si>
  <si>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</si>
  <si>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</si>
  <si>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</si>
  <si>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</si>
  <si>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</si>
  <si>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</si>
  <si>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</si>
  <si>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</si>
  <si>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</si>
  <si>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</si>
  <si>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</si>
  <si>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</si>
  <si>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</si>
  <si>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</si>
  <si>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</si>
  <si>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</si>
  <si>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</si>
  <si>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</si>
  <si>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</si>
  <si>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</si>
  <si>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</si>
  <si>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</si>
  <si>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</si>
  <si>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</si>
  <si>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</si>
  <si>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</si>
  <si>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</si>
  <si>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</si>
  <si>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</si>
  <si>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</si>
  <si>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</si>
  <si>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</si>
  <si>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</si>
  <si>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</si>
  <si>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</si>
  <si>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</si>
  <si>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</si>
  <si>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</si>
  <si>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</si>
  <si>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</si>
  <si>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</si>
  <si>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</si>
  <si>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</si>
  <si>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</si>
  <si>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</si>
  <si>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</si>
  <si>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</si>
  <si>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</si>
  <si>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</si>
  <si>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</si>
  <si>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</si>
  <si>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</si>
  <si>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</si>
  <si>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</si>
  <si>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</si>
  <si>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</si>
  <si>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</si>
  <si>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</si>
  <si>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</si>
  <si>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</si>
  <si>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</si>
  <si>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</si>
  <si>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</si>
  <si>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</si>
  <si>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</si>
  <si>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</si>
  <si>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</si>
  <si>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</si>
  <si>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</si>
  <si>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</si>
  <si>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</si>
  <si>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</si>
  <si>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</si>
  <si>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</si>
  <si>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</si>
  <si>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</si>
  <si>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</si>
  <si>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</si>
  <si>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</si>
  <si>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</si>
  <si>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</si>
  <si>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</si>
  <si>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</si>
  <si>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</si>
  <si>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</si>
  <si>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</si>
  <si>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</si>
  <si>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</si>
  <si>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</si>
  <si>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</si>
  <si>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</si>
  <si>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</si>
  <si>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</si>
  <si>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</si>
  <si>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</si>
  <si>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</si>
  <si>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</si>
  <si>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</si>
  <si>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</si>
  <si>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</si>
  <si>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</si>
  <si>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</si>
  <si>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</si>
  <si>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</si>
  <si>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</si>
  <si>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</si>
  <si>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</si>
  <si>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</si>
  <si>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</si>
  <si>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</si>
  <si>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</si>
  <si>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</si>
  <si>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</si>
  <si>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</si>
  <si>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</si>
  <si>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</si>
  <si>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</si>
  <si>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</si>
  <si>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</si>
  <si>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</si>
  <si>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</si>
  <si>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</si>
  <si>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</si>
  <si>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</si>
  <si>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</si>
  <si>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</si>
  <si>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</si>
  <si>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</si>
  <si>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</si>
  <si>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</si>
  <si>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</si>
  <si>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</si>
  <si>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</si>
  <si>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</si>
  <si>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</si>
  <si>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</si>
  <si>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</si>
  <si>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</si>
  <si>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</si>
  <si>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</si>
  <si>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</si>
  <si>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</si>
  <si>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</si>
  <si>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</si>
  <si>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</si>
  <si>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</si>
  <si>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</si>
  <si>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</si>
  <si>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</si>
  <si>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</si>
  <si>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</si>
  <si>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</si>
  <si>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</si>
  <si>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</si>
  <si>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</si>
  <si>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</si>
  <si>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</si>
  <si>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</si>
  <si>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</si>
  <si>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</si>
  <si>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</si>
  <si>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</si>
  <si>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</si>
  <si>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</si>
  <si>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</si>
  <si>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</si>
  <si>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</si>
  <si>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</si>
  <si>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</si>
  <si>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</si>
  <si>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</si>
  <si>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</si>
  <si>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</si>
  <si>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</si>
  <si>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</si>
  <si>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</si>
  <si>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</si>
  <si>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</si>
  <si>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</si>
  <si>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</si>
  <si>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</si>
  <si>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</si>
  <si>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</si>
  <si>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</si>
  <si>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</si>
  <si>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</si>
  <si>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</si>
  <si>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</si>
  <si>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</si>
  <si>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</si>
  <si>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</si>
  <si>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</si>
  <si>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</si>
  <si>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</si>
  <si>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</si>
  <si>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</si>
  <si>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</si>
  <si>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</si>
  <si>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</si>
  <si>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</si>
  <si>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</si>
  <si>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</si>
  <si>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</si>
  <si>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</si>
  <si>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</si>
  <si>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</si>
  <si>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</si>
  <si>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</si>
  <si>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</si>
  <si>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</si>
  <si>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</si>
  <si>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</si>
  <si>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</si>
  <si>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</si>
  <si>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</si>
  <si>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</si>
  <si>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</si>
  <si>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</si>
  <si>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</si>
  <si>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</si>
  <si>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</si>
  <si>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</si>
  <si>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</si>
  <si>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</si>
  <si>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</si>
  <si>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</si>
  <si>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</si>
  <si>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</si>
  <si>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</si>
  <si>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</si>
  <si>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</si>
  <si>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</si>
  <si>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</si>
  <si>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</si>
  <si>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</si>
  <si>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</si>
  <si>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</si>
  <si>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</si>
  <si>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</si>
  <si>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</si>
  <si>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</si>
  <si>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</si>
  <si>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</si>
  <si>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</si>
  <si>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</si>
  <si>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</si>
  <si>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</si>
  <si>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</si>
  <si>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</si>
  <si>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</si>
  <si>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</si>
  <si>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</si>
  <si>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</si>
  <si>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</si>
  <si>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</si>
  <si>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</si>
  <si>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</si>
  <si>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</si>
  <si>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</si>
  <si>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</si>
  <si>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</si>
  <si>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</si>
  <si>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</si>
  <si>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</si>
  <si>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</si>
  <si>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</si>
  <si>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</si>
  <si>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</si>
  <si>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</si>
  <si>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</si>
  <si>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</si>
  <si>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</si>
  <si>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</si>
  <si>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</si>
  <si>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</si>
  <si>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</si>
  <si>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</si>
  <si>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</si>
  <si>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</si>
  <si>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</si>
  <si>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</si>
  <si>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</si>
  <si>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</si>
  <si>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</si>
  <si>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</si>
  <si>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</si>
  <si>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</si>
  <si>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</si>
  <si>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</si>
  <si>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</si>
  <si>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</si>
  <si>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</si>
  <si>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</si>
  <si>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</si>
  <si>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</si>
  <si>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</si>
  <si>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</si>
  <si>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</si>
  <si>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</si>
  <si>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</si>
  <si>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</si>
  <si>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</si>
  <si>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</si>
  <si>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</si>
  <si>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</si>
  <si>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</si>
  <si>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</si>
  <si>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</si>
  <si>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</si>
  <si>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</si>
  <si>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</si>
  <si>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</si>
  <si>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</si>
  <si>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</si>
  <si>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</si>
  <si>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</si>
  <si>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</si>
  <si>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</si>
  <si>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</si>
  <si>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</si>
  <si>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</si>
  <si>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</si>
  <si>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</si>
  <si>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</si>
  <si>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</si>
  <si>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</si>
  <si>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</si>
  <si>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</si>
  <si>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</si>
  <si>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</si>
  <si>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</si>
  <si>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</si>
  <si>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</si>
  <si>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</si>
  <si>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</si>
  <si>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</si>
  <si>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</si>
  <si>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</si>
  <si>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</si>
  <si>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</si>
  <si>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</si>
  <si>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</si>
  <si>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</si>
  <si>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</si>
  <si>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</si>
  <si>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</si>
  <si>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</si>
  <si>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</si>
  <si>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</si>
  <si>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</si>
  <si>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</si>
  <si>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</si>
  <si>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</si>
  <si>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</si>
  <si>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</si>
  <si>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</si>
  <si>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</si>
  <si>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</si>
  <si>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</si>
  <si>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</si>
  <si>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</si>
  <si>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</si>
  <si>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</si>
  <si>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</si>
  <si>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</si>
  <si>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</si>
  <si>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</si>
  <si>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</si>
  <si>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</si>
  <si>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</si>
  <si>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</si>
  <si>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</si>
  <si>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</si>
  <si>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</si>
  <si>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</si>
  <si>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</si>
  <si>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</si>
  <si>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</si>
  <si>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</si>
  <si>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</si>
  <si>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</si>
  <si>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</si>
  <si>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</si>
  <si>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</si>
  <si>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</si>
  <si>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</si>
  <si>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</si>
  <si>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</si>
  <si>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</si>
  <si>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</si>
  <si>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</si>
  <si>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</si>
  <si>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</si>
  <si>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</si>
  <si>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</si>
  <si>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</si>
  <si>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</si>
  <si>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</si>
  <si>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</si>
  <si>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</si>
  <si>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</si>
  <si>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</si>
  <si>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</si>
  <si>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</si>
  <si>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</si>
  <si>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</si>
  <si>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</si>
  <si>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</si>
  <si>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</si>
  <si>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</si>
  <si>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</si>
  <si>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</si>
  <si>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</si>
  <si>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</si>
  <si>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</si>
  <si>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</si>
  <si>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</si>
  <si>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</si>
  <si>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</si>
  <si>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</si>
  <si>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</si>
  <si>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</si>
  <si>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</si>
  <si>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</si>
  <si>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</si>
  <si>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</si>
  <si>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</si>
  <si>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</si>
  <si>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</si>
  <si>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</si>
  <si>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</si>
  <si>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</si>
  <si>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</si>
  <si>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</si>
  <si>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</si>
  <si>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</si>
  <si>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</si>
  <si>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</si>
  <si>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</si>
  <si>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</si>
  <si>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</si>
  <si>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</si>
  <si>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</si>
  <si>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</si>
  <si>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</si>
  <si>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</si>
  <si>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</si>
  <si>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</si>
  <si>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</si>
  <si>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</si>
  <si>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</si>
  <si>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</si>
  <si>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</si>
  <si>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</si>
  <si>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</si>
  <si>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</si>
  <si>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</si>
  <si>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</si>
  <si>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</si>
  <si>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</si>
  <si>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</si>
  <si>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</si>
  <si>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</si>
  <si>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</si>
  <si>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</si>
  <si>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</si>
  <si>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</si>
  <si>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</si>
  <si>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</si>
  <si>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</si>
  <si>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</si>
  <si>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</si>
  <si>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</si>
  <si>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</si>
  <si>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</si>
  <si>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</si>
  <si>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</si>
  <si>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</si>
  <si>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</si>
  <si>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</si>
  <si>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</si>
  <si>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</si>
  <si>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</si>
  <si>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</si>
  <si>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</si>
  <si>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</si>
  <si>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</si>
  <si>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</si>
  <si>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</si>
  <si>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</si>
  <si>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</si>
  <si>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</si>
  <si>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</si>
  <si>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</si>
  <si>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</si>
  <si>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</si>
  <si>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</si>
  <si>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</si>
  <si>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</si>
  <si>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</si>
  <si>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</si>
  <si>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</si>
  <si>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</si>
  <si>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</si>
  <si>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</si>
  <si>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</si>
  <si>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</si>
  <si>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</si>
  <si>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</si>
  <si>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</si>
  <si>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</si>
  <si>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</si>
  <si>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</si>
  <si>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</si>
  <si>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</si>
  <si>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</si>
  <si>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</si>
  <si>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</si>
  <si>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</si>
  <si>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</si>
  <si>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</si>
  <si>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</si>
  <si>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</si>
  <si>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</si>
  <si>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</si>
  <si>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</si>
  <si>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</si>
  <si>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</si>
  <si>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</si>
  <si>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</si>
  <si>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</si>
  <si>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</si>
  <si>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</si>
  <si>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</si>
  <si>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</si>
  <si>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</si>
  <si>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</si>
  <si>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</si>
  <si>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</si>
  <si>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</si>
  <si>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</si>
  <si>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</si>
  <si>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</si>
  <si>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</si>
  <si>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</si>
  <si>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</si>
  <si>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</si>
  <si>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</si>
  <si>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</si>
  <si>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</si>
  <si>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</si>
  <si>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</si>
  <si>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</si>
  <si>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</si>
  <si>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</si>
  <si>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</si>
  <si>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</si>
  <si>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</si>
  <si>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</si>
  <si>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</si>
  <si>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</si>
  <si>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</si>
  <si>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</si>
  <si>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</si>
  <si>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</si>
  <si>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</si>
  <si>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</si>
  <si>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</si>
  <si>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</si>
  <si>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</si>
  <si>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</si>
  <si>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</si>
  <si>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</si>
  <si>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</si>
  <si>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</si>
  <si>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</si>
  <si>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</si>
  <si>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</si>
  <si>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</si>
  <si>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</si>
  <si>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</si>
  <si>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</si>
  <si>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</si>
  <si>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</si>
  <si>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</si>
  <si>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</si>
  <si>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</si>
  <si>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</si>
  <si>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</si>
  <si>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</si>
  <si>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</si>
  <si>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</si>
  <si>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</si>
  <si>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</si>
  <si>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</si>
  <si>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</si>
  <si>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</si>
  <si>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</si>
  <si>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</si>
  <si>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</si>
  <si>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</si>
  <si>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</si>
  <si>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</si>
  <si>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</si>
  <si>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</si>
  <si>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</si>
  <si>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</si>
  <si>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</si>
  <si>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</si>
  <si>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</si>
  <si>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</si>
  <si>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</si>
  <si>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</si>
  <si>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</si>
  <si>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</si>
  <si>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</si>
  <si>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</si>
  <si>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</si>
  <si>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</si>
  <si>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</si>
  <si>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</si>
  <si>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</si>
  <si>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</si>
  <si>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</si>
  <si>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</si>
  <si>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</si>
  <si>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</si>
  <si>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</si>
  <si>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</si>
  <si>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</si>
  <si>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</si>
  <si>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</si>
  <si>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</si>
  <si>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</si>
  <si>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</si>
  <si>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</si>
  <si>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</si>
  <si>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</si>
  <si>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</si>
  <si>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</si>
  <si>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</si>
  <si>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</si>
  <si>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</si>
  <si>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</si>
  <si>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</si>
  <si>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</si>
  <si>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</si>
  <si>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</si>
  <si>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</si>
  <si>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</si>
  <si>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</si>
  <si>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</si>
  <si>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</si>
  <si>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</si>
  <si>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</si>
  <si>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</si>
  <si>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</si>
  <si>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</si>
  <si>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</si>
  <si>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</si>
  <si>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</si>
  <si>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</si>
  <si>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</si>
  <si>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</si>
  <si>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</si>
  <si>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</si>
  <si>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</si>
  <si>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</si>
  <si>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</si>
  <si>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</si>
  <si>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</si>
  <si>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</si>
  <si>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</si>
  <si>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</si>
  <si>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</si>
  <si>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</si>
  <si>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</si>
  <si>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</si>
  <si>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</si>
  <si>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</si>
  <si>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</si>
  <si>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</si>
  <si>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</si>
  <si>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</si>
  <si>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</si>
  <si>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</si>
  <si>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</si>
  <si>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</si>
  <si>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</si>
  <si>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</si>
  <si>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</si>
  <si>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</si>
  <si>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</si>
  <si>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</si>
  <si>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</si>
  <si>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</si>
  <si>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</si>
  <si>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</si>
  <si>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</si>
  <si>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</si>
  <si>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</si>
  <si>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</si>
  <si>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</si>
  <si>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</si>
  <si>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</si>
  <si>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</si>
  <si>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</si>
  <si>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</si>
  <si>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</si>
  <si>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</si>
  <si>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</si>
  <si>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</si>
  <si>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</si>
  <si>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</si>
  <si>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</si>
  <si>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</si>
  <si>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</si>
  <si>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</si>
  <si>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</si>
  <si>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</si>
  <si>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</si>
  <si>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</si>
  <si>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</si>
  <si>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</si>
  <si>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</si>
  <si>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</si>
  <si>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</si>
  <si>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</si>
  <si>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</si>
  <si>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</si>
  <si>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</si>
  <si>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</si>
  <si>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</si>
  <si>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</si>
  <si>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</si>
  <si>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</si>
  <si>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</si>
  <si>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</si>
  <si>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</si>
  <si>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</si>
  <si>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</si>
  <si>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</si>
  <si>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</si>
  <si>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</si>
  <si>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</si>
  <si>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</si>
  <si>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</si>
  <si>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</si>
  <si>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</si>
  <si>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</si>
  <si>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</si>
  <si>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</si>
  <si>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</si>
  <si>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</si>
  <si>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</si>
  <si>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</si>
  <si>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</si>
  <si>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</si>
  <si>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</si>
  <si>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</si>
  <si>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</si>
  <si>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</si>
  <si>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</si>
  <si>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</si>
  <si>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</si>
  <si>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</si>
  <si>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</si>
  <si>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</si>
  <si>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</si>
  <si>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</si>
  <si>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</si>
  <si>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</si>
  <si>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</si>
  <si>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</si>
  <si>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</si>
  <si>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</si>
  <si>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</si>
  <si>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</si>
  <si>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</si>
  <si>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</si>
  <si>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</si>
  <si>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</si>
  <si>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</si>
  <si>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</si>
  <si>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</si>
  <si>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</si>
  <si>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</si>
  <si>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</si>
  <si>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</si>
  <si>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</si>
  <si>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</si>
  <si>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</si>
  <si>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</si>
  <si>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</si>
  <si>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</si>
  <si>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</si>
  <si>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</si>
  <si>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</si>
  <si>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</si>
  <si>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</si>
  <si>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</si>
  <si>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</si>
  <si>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</si>
  <si>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</si>
  <si>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</si>
  <si>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</si>
  <si>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</si>
  <si>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</si>
  <si>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</si>
  <si>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</si>
  <si>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</si>
  <si>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</si>
  <si>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</si>
  <si>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</si>
  <si>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</si>
  <si>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</si>
  <si>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</si>
  <si>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</si>
  <si>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</si>
  <si>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</si>
  <si>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</si>
  <si>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</si>
  <si>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</si>
  <si>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</si>
  <si>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</si>
  <si>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</si>
  <si>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</si>
  <si>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</si>
  <si>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</si>
  <si>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</si>
  <si>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</si>
  <si>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</si>
  <si>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</si>
  <si>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</si>
  <si>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</si>
  <si>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</si>
  <si>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</si>
  <si>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</si>
  <si>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</si>
  <si>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</si>
  <si>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</si>
  <si>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</si>
  <si>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</si>
  <si>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</si>
  <si>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</si>
  <si>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</si>
  <si>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</si>
  <si>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</si>
  <si>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</si>
  <si>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</si>
  <si>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</si>
  <si>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</si>
  <si>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</si>
  <si>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</si>
  <si>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</si>
  <si>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</si>
  <si>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</si>
  <si>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</si>
  <si>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</si>
  <si>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</si>
  <si>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</si>
  <si>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</si>
  <si>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</si>
  <si>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</si>
  <si>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</si>
  <si>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</si>
  <si>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</si>
  <si>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</si>
  <si>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</si>
  <si>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</si>
  <si>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</si>
  <si>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</si>
  <si>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</si>
  <si>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</si>
  <si>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</si>
  <si>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</si>
  <si>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</si>
  <si>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</si>
  <si>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</si>
  <si>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</si>
  <si>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</si>
  <si>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</si>
  <si>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</si>
  <si>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</si>
  <si>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</si>
  <si>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</si>
  <si>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</si>
  <si>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</si>
  <si>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</si>
  <si>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</si>
  <si>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</si>
  <si>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</si>
  <si>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</si>
  <si>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</si>
  <si>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</si>
  <si>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</si>
  <si>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</si>
  <si>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</si>
  <si>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</si>
  <si>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</si>
  <si>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</si>
  <si>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</si>
  <si>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</si>
  <si>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</si>
  <si>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</si>
  <si>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</si>
  <si>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</si>
  <si>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</si>
  <si>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</si>
  <si>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</si>
  <si>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</si>
  <si>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</si>
  <si>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</si>
  <si>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</si>
  <si>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</si>
  <si>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</si>
  <si>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</si>
  <si>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</si>
  <si>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</si>
  <si>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</si>
  <si>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</si>
  <si>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</si>
  <si>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</si>
  <si>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</si>
  <si>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</si>
  <si>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</si>
  <si>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</si>
  <si>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</si>
  <si>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</si>
  <si>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</si>
  <si>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</si>
  <si>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</si>
  <si>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</si>
  <si>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</si>
  <si>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</si>
  <si>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</si>
  <si>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</si>
  <si>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</si>
  <si>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</si>
  <si>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</si>
  <si>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</si>
  <si>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</si>
  <si>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</si>
  <si>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</si>
  <si>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</si>
  <si>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</si>
  <si>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</si>
  <si>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</si>
  <si>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</si>
  <si>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</si>
  <si>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</si>
  <si>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</si>
  <si>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</si>
  <si>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</si>
  <si>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</si>
  <si>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</si>
  <si>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</si>
  <si>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</si>
  <si>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</si>
  <si>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</si>
  <si>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</si>
  <si>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</si>
  <si>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</si>
  <si>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</si>
  <si>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</si>
  <si>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</si>
  <si>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</si>
  <si>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</si>
  <si>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</si>
  <si>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</si>
  <si>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</si>
  <si>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</si>
  <si>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</si>
  <si>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</si>
  <si>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</si>
  <si>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</si>
  <si>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</si>
  <si>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</si>
  <si>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</si>
  <si>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</si>
  <si>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</si>
  <si>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</si>
  <si>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</si>
  <si>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</si>
  <si>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</si>
  <si>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</si>
  <si>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</si>
  <si>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</si>
  <si>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</si>
  <si>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</si>
  <si>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</si>
  <si>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</si>
  <si>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</si>
  <si>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</si>
  <si>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</si>
  <si>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</si>
  <si>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</si>
  <si>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</si>
  <si>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</si>
  <si>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</si>
  <si>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</si>
  <si>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</si>
  <si>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</si>
  <si>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</si>
  <si>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</si>
  <si>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</si>
  <si>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</si>
  <si>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</si>
  <si>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</si>
  <si>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</si>
  <si>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</si>
  <si>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</si>
  <si>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</si>
  <si>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</si>
  <si>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</si>
  <si>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</si>
  <si>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</si>
  <si>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</si>
  <si>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</si>
  <si>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</si>
  <si>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</si>
  <si>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</si>
  <si>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</si>
  <si>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</si>
  <si>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</si>
  <si>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</si>
  <si>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</si>
  <si>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</si>
  <si>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</si>
  <si>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</si>
  <si>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</si>
  <si>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</si>
  <si>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</si>
  <si>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</si>
  <si>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</si>
  <si>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</si>
  <si>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</si>
  <si>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</si>
  <si>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</si>
  <si>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</si>
  <si>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</si>
  <si>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</si>
  <si>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</si>
  <si>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</si>
  <si>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</si>
  <si>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</si>
  <si>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</si>
  <si>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</si>
  <si>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</si>
  <si>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</si>
  <si>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</si>
  <si>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</si>
  <si>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</si>
  <si>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</si>
  <si>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</si>
  <si>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</si>
  <si>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</si>
  <si>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</si>
  <si>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</si>
  <si>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</si>
  <si>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</si>
  <si>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</si>
  <si>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</si>
  <si>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</si>
  <si>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</si>
  <si>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</si>
  <si>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</si>
  <si>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</si>
  <si>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</si>
  <si>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</si>
  <si>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</si>
  <si>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</si>
  <si>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</si>
  <si>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</si>
  <si>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</si>
  <si>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</si>
  <si>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</si>
  <si>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</si>
  <si>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</si>
  <si>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</si>
  <si>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</si>
  <si>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</si>
  <si>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</si>
  <si>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</si>
  <si>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</si>
  <si>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</si>
  <si>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</si>
  <si>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</si>
  <si>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</si>
  <si>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</si>
  <si>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</si>
  <si>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</si>
  <si>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</si>
  <si>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</si>
  <si>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</si>
  <si>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</si>
  <si>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</si>
  <si>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</si>
  <si>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</si>
  <si>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</si>
  <si>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</si>
  <si>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</si>
  <si>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</si>
  <si>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</si>
  <si>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</si>
  <si>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</si>
  <si>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</si>
  <si>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</si>
  <si>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</si>
  <si>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</si>
  <si>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</si>
  <si>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</si>
  <si>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</si>
  <si>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</si>
  <si>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</si>
  <si>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</si>
  <si>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</si>
  <si>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</si>
  <si>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</si>
  <si>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</si>
  <si>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</si>
  <si>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</si>
  <si>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</si>
  <si>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</si>
  <si>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</si>
  <si>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</si>
  <si>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</si>
  <si>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</si>
  <si>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</si>
  <si>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</si>
  <si>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</si>
  <si>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</si>
  <si>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</si>
  <si>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</si>
  <si>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</si>
  <si>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</si>
  <si>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</si>
  <si>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</si>
  <si>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</si>
  <si>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</si>
  <si>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</si>
  <si>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</si>
  <si>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</si>
  <si>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</si>
  <si>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</si>
  <si>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</si>
  <si>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</si>
  <si>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</si>
  <si>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</si>
  <si>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</si>
  <si>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</si>
  <si>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</si>
  <si>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</si>
  <si>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</si>
  <si>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</si>
  <si>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</si>
  <si>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</si>
  <si>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</si>
  <si>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</si>
  <si>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</si>
  <si>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</si>
  <si>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</si>
  <si>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</si>
  <si>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</si>
  <si>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</si>
  <si>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</si>
  <si>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</si>
  <si>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</si>
  <si>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</si>
  <si>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</si>
  <si>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</si>
  <si>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</si>
  <si>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</si>
  <si>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</si>
  <si>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</si>
  <si>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</si>
  <si>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</si>
  <si>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</si>
  <si>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</si>
  <si>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</si>
  <si>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</si>
  <si>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</si>
  <si>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</si>
  <si>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</si>
  <si>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</si>
  <si>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</si>
  <si>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</si>
  <si>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</si>
  <si>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</si>
  <si>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</si>
  <si>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</si>
  <si>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</si>
  <si>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</si>
  <si>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</si>
  <si>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</si>
  <si>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</si>
  <si>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</si>
  <si>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</si>
  <si>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</si>
  <si>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</si>
  <si>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</si>
  <si>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</si>
  <si>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</si>
  <si>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</si>
  <si>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</si>
  <si>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</si>
  <si>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</si>
  <si>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</si>
  <si>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</si>
  <si>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</si>
  <si>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</si>
  <si>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</si>
  <si>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</si>
  <si>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</si>
  <si>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</si>
  <si>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</si>
  <si>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</si>
  <si>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</si>
  <si>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</si>
  <si>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</si>
  <si>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</si>
  <si>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</si>
  <si>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</si>
  <si>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</si>
  <si>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</si>
  <si>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</si>
  <si>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</si>
  <si>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</si>
  <si>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</si>
  <si>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</si>
  <si>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</si>
  <si>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</si>
  <si>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</si>
  <si>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</si>
  <si>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</si>
  <si>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</si>
  <si>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</si>
  <si>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</si>
  <si>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</si>
  <si>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</si>
  <si>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</si>
  <si>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</si>
  <si>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</si>
  <si>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</si>
  <si>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</si>
  <si>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</si>
  <si>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</si>
  <si>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</si>
  <si>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</si>
  <si>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</si>
  <si>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</si>
  <si>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</si>
  <si>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</si>
  <si>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</si>
  <si>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</si>
  <si>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</si>
  <si>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</si>
  <si>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</si>
  <si>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</si>
  <si>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</si>
  <si>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</si>
  <si>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</si>
  <si>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</si>
  <si>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</si>
  <si>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</si>
  <si>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</si>
  <si>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</si>
  <si>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</si>
  <si>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</si>
  <si>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</si>
  <si>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</si>
  <si>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</si>
  <si>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</si>
  <si>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</si>
  <si>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</si>
  <si>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</si>
  <si>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</si>
  <si>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</si>
  <si>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</si>
  <si>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</si>
  <si>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</si>
  <si>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</si>
  <si>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</si>
  <si>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</si>
  <si>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</si>
  <si>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</si>
  <si>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</si>
  <si>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</si>
  <si>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</si>
  <si>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</si>
  <si>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</si>
  <si>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</si>
  <si>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</si>
  <si>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</si>
  <si>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</si>
  <si>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</si>
  <si>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</si>
  <si>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</si>
  <si>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</si>
  <si>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</si>
  <si>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</si>
  <si>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</si>
  <si>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</si>
  <si>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</si>
  <si>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</si>
  <si>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</si>
  <si>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</si>
  <si>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</si>
  <si>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</si>
  <si>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</si>
  <si>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</si>
  <si>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</si>
  <si>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</si>
  <si>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</si>
  <si>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</si>
  <si>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</si>
  <si>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</si>
  <si>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</si>
  <si>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</si>
  <si>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</si>
  <si>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</si>
  <si>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</si>
  <si>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</si>
  <si>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</si>
  <si>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</si>
  <si>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</si>
  <si>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</si>
  <si>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</si>
  <si>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</si>
  <si>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</si>
  <si>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</si>
  <si>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</si>
  <si>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</si>
  <si>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</si>
  <si>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</si>
  <si>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</si>
  <si>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</si>
  <si>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</si>
  <si>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</si>
  <si>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</si>
  <si>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</si>
  <si>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</si>
  <si>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</si>
  <si>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</si>
  <si>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</si>
  <si>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</si>
  <si>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</si>
  <si>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</si>
  <si>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</si>
  <si>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</si>
  <si>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</si>
  <si>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</si>
  <si>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</si>
  <si>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</si>
  <si>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</si>
  <si>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</si>
  <si>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</si>
  <si>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</si>
  <si>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</si>
  <si>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</si>
  <si>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</si>
  <si>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</si>
  <si>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</si>
  <si>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</si>
  <si>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</si>
  <si>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</si>
  <si>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</si>
  <si>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</si>
  <si>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</si>
  <si>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</si>
  <si>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</si>
  <si>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</si>
  <si>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</si>
  <si>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</si>
  <si>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</si>
  <si>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</si>
  <si>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</si>
  <si>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</si>
  <si>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</si>
  <si>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</si>
  <si>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</si>
  <si>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</si>
  <si>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</si>
  <si>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</si>
  <si>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</si>
  <si>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</si>
  <si>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</si>
  <si>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</si>
  <si>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</si>
  <si>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</si>
  <si>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</si>
  <si>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</si>
  <si>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</si>
  <si>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</si>
  <si>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</si>
  <si>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</si>
  <si>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</si>
  <si>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</si>
  <si>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</si>
  <si>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</si>
  <si>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</si>
  <si>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</si>
  <si>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</si>
  <si>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</si>
  <si>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</si>
  <si>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</si>
  <si>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</si>
  <si>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</si>
  <si>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</si>
  <si>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</si>
  <si>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</si>
  <si>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</si>
  <si>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</si>
  <si>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</si>
  <si>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</si>
  <si>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</si>
  <si>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</si>
  <si>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</si>
  <si>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</si>
  <si>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</si>
  <si>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</si>
  <si>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</si>
  <si>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</si>
  <si>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</si>
  <si>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</si>
  <si>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</si>
  <si>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</si>
  <si>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</si>
  <si>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</si>
  <si>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</si>
  <si>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</si>
  <si>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</si>
  <si>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</si>
  <si>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</si>
  <si>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</si>
  <si>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</si>
  <si>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</si>
  <si>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</si>
  <si>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</si>
  <si>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</si>
  <si>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</si>
  <si>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</si>
  <si>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</si>
  <si>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</si>
  <si>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</si>
  <si>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</si>
  <si>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</si>
  <si>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</si>
  <si>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</si>
  <si>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</si>
  <si>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</si>
  <si>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</si>
  <si>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</si>
  <si>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</si>
  <si>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</si>
  <si>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</si>
  <si>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</si>
  <si>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</si>
  <si>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</si>
  <si>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</si>
  <si>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</si>
  <si>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</si>
  <si>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</si>
  <si>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</si>
  <si>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</si>
  <si>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</si>
  <si>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</si>
  <si>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</si>
  <si>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</si>
  <si>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</si>
  <si>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</si>
  <si>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</si>
  <si>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</si>
  <si>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</si>
  <si>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</si>
  <si>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</si>
  <si>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</si>
  <si>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</si>
  <si>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</si>
  <si>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</si>
  <si>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</si>
  <si>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</si>
  <si>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</si>
  <si>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</si>
  <si>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</si>
  <si>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</si>
  <si>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</si>
  <si>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</si>
  <si>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</si>
  <si>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</si>
  <si>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</si>
  <si>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</si>
  <si>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</si>
  <si>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</si>
  <si>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</si>
  <si>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</si>
  <si>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</si>
  <si>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</si>
  <si>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</si>
  <si>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</si>
  <si>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</si>
  <si>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</si>
  <si>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</si>
  <si>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</si>
  <si>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</si>
  <si>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</si>
  <si>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</si>
  <si>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</si>
  <si>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</si>
  <si>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</si>
  <si>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</si>
  <si>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</si>
  <si>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</si>
  <si>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</si>
  <si>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</si>
  <si>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</si>
  <si>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</si>
  <si>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</si>
  <si>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</si>
  <si>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</si>
  <si>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</si>
  <si>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</si>
  <si>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</si>
  <si>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</si>
  <si>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</si>
  <si>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</si>
  <si>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</si>
  <si>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</si>
  <si>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</si>
  <si>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</si>
  <si>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</si>
  <si>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</si>
  <si>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</si>
  <si>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</si>
  <si>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</si>
  <si>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</si>
  <si>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</si>
  <si>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</si>
  <si>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</si>
  <si>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</si>
  <si>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</si>
  <si>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</si>
  <si>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</si>
  <si>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</si>
  <si>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</si>
  <si>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</si>
  <si>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</si>
  <si>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</si>
  <si>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</si>
  <si>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</si>
  <si>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</si>
  <si>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</si>
  <si>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</si>
  <si>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</si>
  <si>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</si>
  <si>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</si>
  <si>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</si>
  <si>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</si>
  <si>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</si>
  <si>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</si>
  <si>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</si>
  <si>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</si>
  <si>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</si>
  <si>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</si>
  <si>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</si>
  <si>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</si>
  <si>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</si>
  <si>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</si>
  <si>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</si>
  <si>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</si>
  <si>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</si>
  <si>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</si>
  <si>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</si>
  <si>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</si>
  <si>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</si>
  <si>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</si>
  <si>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</si>
  <si>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</si>
  <si>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</si>
  <si>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</si>
  <si>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</si>
  <si>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</si>
  <si>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</si>
  <si>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</si>
  <si>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</si>
  <si>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</si>
  <si>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</si>
  <si>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</si>
  <si>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</si>
  <si>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</si>
  <si>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</si>
  <si>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</si>
  <si>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</si>
  <si>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</si>
  <si>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</si>
  <si>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</si>
  <si>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</si>
  <si>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</si>
  <si>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</si>
  <si>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</si>
  <si>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</si>
  <si>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</si>
  <si>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</si>
  <si>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</si>
  <si>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</si>
  <si>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</si>
  <si>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</si>
  <si>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</si>
  <si>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</si>
  <si>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</si>
  <si>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</si>
  <si>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</si>
  <si>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</si>
  <si>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</si>
  <si>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</si>
  <si>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</si>
  <si>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</si>
  <si>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</si>
  <si>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</si>
  <si>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</si>
  <si>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</si>
  <si>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</si>
  <si>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</si>
  <si>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</si>
  <si>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</si>
  <si>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</si>
  <si>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</si>
  <si>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</si>
  <si>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</si>
  <si>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</si>
  <si>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</si>
  <si>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</si>
  <si>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</si>
  <si>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</si>
  <si>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</si>
  <si>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</si>
  <si>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</si>
  <si>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</si>
  <si>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</si>
  <si>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</si>
  <si>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</si>
  <si>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</si>
  <si>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</si>
  <si>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</si>
  <si>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</si>
  <si>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</si>
  <si>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</si>
  <si>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</si>
  <si>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</si>
  <si>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</si>
  <si>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</si>
  <si>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</si>
  <si>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</si>
  <si>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</si>
  <si>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</si>
  <si>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</si>
  <si>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</si>
  <si>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</si>
  <si>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</si>
  <si>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</si>
  <si>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</si>
  <si>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</si>
  <si>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</si>
  <si>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</si>
  <si>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</si>
  <si>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</si>
  <si>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</si>
  <si>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</si>
  <si>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</si>
  <si>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</si>
  <si>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</si>
  <si>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</si>
  <si>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</si>
  <si>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</si>
  <si>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</si>
  <si>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</si>
  <si>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</si>
  <si>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</si>
  <si>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</si>
  <si>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</si>
  <si>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</si>
  <si>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</si>
  <si>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</si>
  <si>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</si>
  <si>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</si>
  <si>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</si>
  <si>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</si>
  <si>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</si>
  <si>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</si>
  <si>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</si>
  <si>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</si>
  <si>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</si>
  <si>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</si>
  <si>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</si>
  <si>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</si>
  <si>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</si>
  <si>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</si>
  <si>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</si>
  <si>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</si>
  <si>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</si>
  <si>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</si>
  <si>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</si>
  <si>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</si>
  <si>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</si>
  <si>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</si>
  <si>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</si>
  <si>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</si>
  <si>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</si>
  <si>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</si>
  <si>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</si>
  <si>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</si>
  <si>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</si>
  <si>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</si>
  <si>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</si>
  <si>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</si>
  <si>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</si>
  <si>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</si>
  <si>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</si>
  <si>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</si>
  <si>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</si>
  <si>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</si>
  <si>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</si>
  <si>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</si>
  <si>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</si>
  <si>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</si>
  <si>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</si>
  <si>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</si>
  <si>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</si>
  <si>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</si>
  <si>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</si>
  <si>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</si>
  <si>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</si>
  <si>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</si>
  <si>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</si>
  <si>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</si>
  <si>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</si>
  <si>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</si>
  <si>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</si>
  <si>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</si>
  <si>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</si>
  <si>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</si>
  <si>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</si>
  <si>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</si>
  <si>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</si>
  <si>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</si>
  <si>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</si>
  <si>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</si>
  <si>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</si>
  <si>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</si>
  <si>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</si>
  <si>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</si>
  <si>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</si>
  <si>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</si>
  <si>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</si>
  <si>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</si>
  <si>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</si>
  <si>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</si>
  <si>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</si>
  <si>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</si>
  <si>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</si>
  <si>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</si>
  <si>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</si>
  <si>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</si>
  <si>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</si>
  <si>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</si>
  <si>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</si>
  <si>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</si>
  <si>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</si>
  <si>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</si>
  <si>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</si>
  <si>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</si>
  <si>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</si>
  <si>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</si>
  <si>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</si>
  <si>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</si>
  <si>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</si>
  <si>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</si>
  <si>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</si>
  <si>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</si>
  <si>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</si>
  <si>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</si>
  <si>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</si>
  <si>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</si>
  <si>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</si>
  <si>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</si>
  <si>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</si>
  <si>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</si>
  <si>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</si>
  <si>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</si>
  <si>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</si>
  <si>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</si>
  <si>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</si>
  <si>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</si>
  <si>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</si>
  <si>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</si>
  <si>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</si>
  <si>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</si>
  <si>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</si>
  <si>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</si>
  <si>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</si>
  <si>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</si>
  <si>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</si>
  <si>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</si>
  <si>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</si>
  <si>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</si>
  <si>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</si>
  <si>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</si>
  <si>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</si>
  <si>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</si>
  <si>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</si>
  <si>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</si>
  <si>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</si>
  <si>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</si>
  <si>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</si>
  <si>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</si>
  <si>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</si>
  <si>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</si>
  <si>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</si>
  <si>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</si>
  <si>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</si>
  <si>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</si>
  <si>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</si>
  <si>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</si>
  <si>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</si>
  <si>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</si>
  <si>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</si>
  <si>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</si>
  <si>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</si>
  <si>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</si>
  <si>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</si>
  <si>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</si>
  <si>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</si>
  <si>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</si>
  <si>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</si>
  <si>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</si>
  <si>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</si>
  <si>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</si>
  <si>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</si>
  <si>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</si>
  <si>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</si>
  <si>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</si>
  <si>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</si>
  <si>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</si>
  <si>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</si>
  <si>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</si>
  <si>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</si>
  <si>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</si>
  <si>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</si>
  <si>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</si>
  <si>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</si>
  <si>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</si>
  <si>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</si>
  <si>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</si>
  <si>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</si>
  <si>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</si>
  <si>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</si>
  <si>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</si>
  <si>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</si>
  <si>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</si>
  <si>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</si>
  <si>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</si>
  <si>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</si>
  <si>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</si>
  <si>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</si>
  <si>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</si>
  <si>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</si>
  <si>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</si>
  <si>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</si>
  <si>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</si>
  <si>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</si>
  <si>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</si>
  <si>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</si>
  <si>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</si>
  <si>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</si>
  <si>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</si>
  <si>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</si>
  <si>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</si>
  <si>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</si>
  <si>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</si>
  <si>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</si>
  <si>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</si>
  <si>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</si>
  <si>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</si>
  <si>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</si>
  <si>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</si>
  <si>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</si>
  <si>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</si>
  <si>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</si>
  <si>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</si>
  <si>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</si>
  <si>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</si>
  <si>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</si>
  <si>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</si>
  <si>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</si>
  <si>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</si>
  <si>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</si>
  <si>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</si>
  <si>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</si>
  <si>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</si>
  <si>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</si>
  <si>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</si>
  <si>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</si>
  <si>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</si>
  <si>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</si>
  <si>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</si>
  <si>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</si>
  <si>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</si>
  <si>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</si>
  <si>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</si>
  <si>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</si>
  <si>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</si>
  <si>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</si>
  <si>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</si>
  <si>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</si>
  <si>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</si>
  <si>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</si>
  <si>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</si>
  <si>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</si>
  <si>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</si>
  <si>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</si>
  <si>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</si>
  <si>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</si>
  <si>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</si>
  <si>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</si>
  <si>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</si>
  <si>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</si>
  <si>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</si>
  <si>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</si>
  <si>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</si>
  <si>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</si>
  <si>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</si>
  <si>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</si>
  <si>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</si>
  <si>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</si>
  <si>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</si>
  <si>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</si>
  <si>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</si>
  <si>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</si>
  <si>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</si>
  <si>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</si>
  <si>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</si>
  <si>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</si>
  <si>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</si>
  <si>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</si>
  <si>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</si>
  <si>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</si>
  <si>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</si>
  <si>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</si>
  <si>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</si>
  <si>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</si>
  <si>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</si>
  <si>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</si>
  <si>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</si>
  <si>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</si>
  <si>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</si>
  <si>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</si>
  <si>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</si>
  <si>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</si>
  <si>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</si>
  <si>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</si>
  <si>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</si>
  <si>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</si>
  <si>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</si>
  <si>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</si>
  <si>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</si>
  <si>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</si>
  <si>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</si>
  <si>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</si>
  <si>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</si>
  <si>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</si>
  <si>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</si>
  <si>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</si>
  <si>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</si>
  <si>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</si>
  <si>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</si>
  <si>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</si>
  <si>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</si>
  <si>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</si>
  <si>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</si>
  <si>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</si>
  <si>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</si>
  <si>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</si>
  <si>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</si>
  <si>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</si>
  <si>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</si>
  <si>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</si>
  <si>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</si>
  <si>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</si>
  <si>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</si>
  <si>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</si>
  <si>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</si>
  <si>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</si>
  <si>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</si>
  <si>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</si>
  <si>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</si>
  <si>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</si>
  <si>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</si>
  <si>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</si>
  <si>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</si>
  <si>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</si>
  <si>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</si>
  <si>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</si>
  <si>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</si>
  <si>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</si>
  <si>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</si>
  <si>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</si>
  <si>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</si>
  <si>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</si>
  <si>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</si>
  <si>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</si>
  <si>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</si>
  <si>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</si>
  <si>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</si>
  <si>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</si>
  <si>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</si>
  <si>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</si>
  <si>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</si>
  <si>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</si>
  <si>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</si>
  <si>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</si>
  <si>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</si>
  <si>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</si>
  <si>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</si>
  <si>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</si>
  <si>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</si>
  <si>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</si>
  <si>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</si>
  <si>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</si>
  <si>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</si>
  <si>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</si>
  <si>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</si>
  <si>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</si>
  <si>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</si>
  <si>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</si>
  <si>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</si>
  <si>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</si>
  <si>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</si>
  <si>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</si>
  <si>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</si>
  <si>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</si>
  <si>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</si>
  <si>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</si>
  <si>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</si>
  <si>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</si>
  <si>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</si>
  <si>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</si>
  <si>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</si>
  <si>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</si>
  <si>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</si>
  <si>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</si>
  <si>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</si>
  <si>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</si>
  <si>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</si>
  <si>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</si>
  <si>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</si>
  <si>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</si>
  <si>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</si>
  <si>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</si>
  <si>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</si>
  <si>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</si>
  <si>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</si>
  <si>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</si>
  <si>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</si>
  <si>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</si>
  <si>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</si>
  <si>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</si>
  <si>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</si>
  <si>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</si>
  <si>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</si>
  <si>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</si>
  <si>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</si>
  <si>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</si>
  <si>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</si>
  <si>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</si>
  <si>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</si>
  <si>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</si>
  <si>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</si>
  <si>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</si>
  <si>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</si>
  <si>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</si>
  <si>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</si>
  <si>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</si>
  <si>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</si>
  <si>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</si>
  <si>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</si>
  <si>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</si>
  <si>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</si>
  <si>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</si>
  <si>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</si>
  <si>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</si>
  <si>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</si>
  <si>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</si>
  <si>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</si>
  <si>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</si>
  <si>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</si>
  <si>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</si>
  <si>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</si>
  <si>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</si>
  <si>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</si>
  <si>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</si>
  <si>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</si>
  <si>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</si>
  <si>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</si>
  <si>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</si>
  <si>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</si>
  <si>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</si>
  <si>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</si>
  <si>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</si>
  <si>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</si>
  <si>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</si>
  <si>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</si>
  <si>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</si>
  <si>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</si>
  <si>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</si>
  <si>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</si>
  <si>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</si>
  <si>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</si>
  <si>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</si>
  <si>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</si>
  <si>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</si>
  <si>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</si>
  <si>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</si>
  <si>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</si>
  <si>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</si>
  <si>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</si>
  <si>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</si>
  <si>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</si>
  <si>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</si>
  <si>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</si>
  <si>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</si>
  <si>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</si>
  <si>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</si>
  <si>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</si>
  <si>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</si>
  <si>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</si>
  <si>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</si>
  <si>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</si>
  <si>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</si>
  <si>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</si>
  <si>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</si>
  <si>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</si>
  <si>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</si>
  <si>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</si>
  <si>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</si>
  <si>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</si>
  <si>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</si>
  <si>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</si>
  <si>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</si>
  <si>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</si>
  <si>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</si>
  <si>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</si>
  <si>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</si>
  <si>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</si>
  <si>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</si>
  <si>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</si>
  <si>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</si>
  <si>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</si>
  <si>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</si>
  <si>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</si>
  <si>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</si>
  <si>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</si>
  <si>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</si>
  <si>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</si>
  <si>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</si>
  <si>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</si>
  <si>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</si>
  <si>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</si>
  <si>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</si>
  <si>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</si>
  <si>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</si>
  <si>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</si>
  <si>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</si>
  <si>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</si>
  <si>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</si>
  <si>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</si>
  <si>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</si>
  <si>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</si>
  <si>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</si>
  <si>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</si>
  <si>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</si>
  <si>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</si>
  <si>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</si>
  <si>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</si>
  <si>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</si>
  <si>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</si>
  <si>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</si>
  <si>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</si>
  <si>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</si>
  <si>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</si>
  <si>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</si>
  <si>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</si>
  <si>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</si>
  <si>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</si>
  <si>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</si>
  <si>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</si>
  <si>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</si>
  <si>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</si>
  <si>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</si>
  <si>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</si>
  <si>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</si>
  <si>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</si>
  <si>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</si>
  <si>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</si>
  <si>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</si>
  <si>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</si>
  <si>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</si>
  <si>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</si>
  <si>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</si>
  <si>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</si>
  <si>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</si>
  <si>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</si>
  <si>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</si>
  <si>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</si>
  <si>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</si>
  <si>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</si>
  <si>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</si>
  <si>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</si>
  <si>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</si>
  <si>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</si>
  <si>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</si>
  <si>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</si>
  <si>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</si>
  <si>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</si>
  <si>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</si>
  <si>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</si>
  <si>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</si>
  <si>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</si>
  <si>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</si>
  <si>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</si>
  <si>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</si>
  <si>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</si>
  <si>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</si>
  <si>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</si>
  <si>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</si>
  <si>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</si>
  <si>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</si>
  <si>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</si>
  <si>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</si>
  <si>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</si>
  <si>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</si>
  <si>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</si>
  <si>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</si>
  <si>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</si>
  <si>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</si>
  <si>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</si>
  <si>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</si>
  <si>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</si>
  <si>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</si>
  <si>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</si>
  <si>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</si>
  <si>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</si>
  <si>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</si>
  <si>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</si>
  <si>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</si>
  <si>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</si>
  <si>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</si>
  <si>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</si>
  <si>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</si>
  <si>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</si>
  <si>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</si>
  <si>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</si>
  <si>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</si>
  <si>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</si>
  <si>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</si>
  <si>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</si>
  <si>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</si>
  <si>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</si>
  <si>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</si>
  <si>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</si>
  <si>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</si>
  <si>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</si>
  <si>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</si>
  <si>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</si>
  <si>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</si>
  <si>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</si>
  <si>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</si>
  <si>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</si>
  <si>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</si>
  <si>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</si>
  <si>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</si>
  <si>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</si>
  <si>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</si>
  <si>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</si>
  <si>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</si>
  <si>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</si>
  <si>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</si>
  <si>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</si>
  <si>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</si>
  <si>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</si>
  <si>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</si>
  <si>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</si>
  <si>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</si>
  <si>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</si>
  <si>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</si>
  <si>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</si>
  <si>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</si>
  <si>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</si>
  <si>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</si>
  <si>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</si>
  <si>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</si>
  <si>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</si>
  <si>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</si>
  <si>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</si>
  <si>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</si>
  <si>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</si>
  <si>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</si>
  <si>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</si>
  <si>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</si>
  <si>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</si>
  <si>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</si>
  <si>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</si>
  <si>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</si>
  <si>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</si>
  <si>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</si>
  <si>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</si>
  <si>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</si>
  <si>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</si>
  <si>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</si>
  <si>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</si>
  <si>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</si>
  <si>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</si>
  <si>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</si>
  <si>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</si>
  <si>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</si>
  <si>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</si>
  <si>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</si>
  <si>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</si>
  <si>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</si>
  <si>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</si>
  <si>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</si>
  <si>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</si>
  <si>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</si>
  <si>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</si>
  <si>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</si>
  <si>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</si>
  <si>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</si>
  <si>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</si>
  <si>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</si>
  <si>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</si>
  <si>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</si>
  <si>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</si>
  <si>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</si>
  <si>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</si>
  <si>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</si>
  <si>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</si>
  <si>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</si>
  <si>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</si>
  <si>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</si>
  <si>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</si>
  <si>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</si>
  <si>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</si>
  <si>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</si>
  <si>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</si>
  <si>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</si>
  <si>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</si>
  <si>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</si>
  <si>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</si>
  <si>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</si>
  <si>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</si>
  <si>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</si>
  <si>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</si>
  <si>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</si>
  <si>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</si>
  <si>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</si>
  <si>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</si>
  <si>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</si>
  <si>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</si>
  <si>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</si>
  <si>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</si>
  <si>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</si>
  <si>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</si>
  <si>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</si>
  <si>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</si>
  <si>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</si>
  <si>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</si>
  <si>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</si>
  <si>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</si>
  <si>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</si>
  <si>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</si>
  <si>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</si>
  <si>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</si>
  <si>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</si>
  <si>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</si>
  <si>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</si>
  <si>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</si>
  <si>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</si>
  <si>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</si>
  <si>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</si>
  <si>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</si>
  <si>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</si>
  <si>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</si>
  <si>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</si>
  <si>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</si>
  <si>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</si>
  <si>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</si>
  <si>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</si>
  <si>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</si>
  <si>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</si>
  <si>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</si>
  <si>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</si>
  <si>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</si>
  <si>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</si>
  <si>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</si>
  <si>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</si>
  <si>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</si>
  <si>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</si>
  <si>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</si>
  <si>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</si>
  <si>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</si>
  <si>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</si>
  <si>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</si>
  <si>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</si>
  <si>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</si>
  <si>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</si>
  <si>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</si>
  <si>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</si>
  <si>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</si>
  <si>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</si>
  <si>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</si>
  <si>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</si>
  <si>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</si>
  <si>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</si>
  <si>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</si>
  <si>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</si>
  <si>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</si>
  <si>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</si>
  <si>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</si>
  <si>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</si>
  <si>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</si>
  <si>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</si>
  <si>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</si>
  <si>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</si>
  <si>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</si>
  <si>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</si>
  <si>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</si>
  <si>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</si>
  <si>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</si>
  <si>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</si>
  <si>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</si>
  <si>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</si>
  <si>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</si>
  <si>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</si>
  <si>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</si>
  <si>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</si>
  <si>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</si>
  <si>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</si>
  <si>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</si>
  <si>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</si>
  <si>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</si>
  <si>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</si>
  <si>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</si>
  <si>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</si>
  <si>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</si>
  <si>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</si>
  <si>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</si>
  <si>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</si>
  <si>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</si>
  <si>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</si>
  <si>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</si>
  <si>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</si>
  <si>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</si>
  <si>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</si>
  <si>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</si>
  <si>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</si>
  <si>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</si>
  <si>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</si>
  <si>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</si>
  <si>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</si>
  <si>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</si>
  <si>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</si>
  <si>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</si>
  <si>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</si>
  <si>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</si>
  <si>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</si>
  <si>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</si>
  <si>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</si>
  <si>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</si>
  <si>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</si>
  <si>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</si>
  <si>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</si>
  <si>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</si>
  <si>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</si>
  <si>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</si>
  <si>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</si>
  <si>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</si>
  <si>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</si>
  <si>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</si>
  <si>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</si>
  <si>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</si>
  <si>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</si>
  <si>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</si>
  <si>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</si>
  <si>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</si>
  <si>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</si>
  <si>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</si>
  <si>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</si>
  <si>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</si>
  <si>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</si>
  <si>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</si>
  <si>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</si>
  <si>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</si>
  <si>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</si>
  <si>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</si>
  <si>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</si>
  <si>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</si>
  <si>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</si>
  <si>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</si>
  <si>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</si>
  <si>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</si>
  <si>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</si>
  <si>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</si>
  <si>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</si>
  <si>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</si>
  <si>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</si>
  <si>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</si>
  <si>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</si>
  <si>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</si>
  <si>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</si>
  <si>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</si>
  <si>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</si>
  <si>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</si>
  <si>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</si>
  <si>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</si>
  <si>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</si>
  <si>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</si>
  <si>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</si>
  <si>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</si>
  <si>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</si>
  <si>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</si>
  <si>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</si>
  <si>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</si>
  <si>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</si>
  <si>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</si>
  <si>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</si>
  <si>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</si>
  <si>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</si>
  <si>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</si>
  <si>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</si>
  <si>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</si>
  <si>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</si>
  <si>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</si>
  <si>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</si>
  <si>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</si>
  <si>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</si>
  <si>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</si>
  <si>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</si>
  <si>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</si>
  <si>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</si>
  <si>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</si>
  <si>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</si>
  <si>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</si>
  <si>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</si>
  <si>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</si>
  <si>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</si>
  <si>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</si>
  <si>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</si>
  <si>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</si>
  <si>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</si>
  <si>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</si>
  <si>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</si>
  <si>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</si>
  <si>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</si>
  <si>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</si>
  <si>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</si>
  <si>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</si>
  <si>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</si>
  <si>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</si>
  <si>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</si>
  <si>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</si>
  <si>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</si>
  <si>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</si>
  <si>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</si>
  <si>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</si>
  <si>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</si>
  <si>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</si>
  <si>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</si>
  <si>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</si>
  <si>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</si>
  <si>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</si>
  <si>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</si>
  <si>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</si>
  <si>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</si>
  <si>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</si>
  <si>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</si>
  <si>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</si>
  <si>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</si>
  <si>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</si>
  <si>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</si>
  <si>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</si>
  <si>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</si>
  <si>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</si>
  <si>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</si>
  <si>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</si>
  <si>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</si>
  <si>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</si>
  <si>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</si>
  <si>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</si>
  <si>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</si>
  <si>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</si>
  <si>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</si>
  <si>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</si>
  <si>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</si>
  <si>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</si>
  <si>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</si>
  <si>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</si>
  <si>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</si>
  <si>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</si>
  <si>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</si>
  <si>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</si>
  <si>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</si>
  <si>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</si>
  <si>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</si>
  <si>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</si>
  <si>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</si>
  <si>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</si>
  <si>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</si>
  <si>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</si>
  <si>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</si>
  <si>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</si>
  <si>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</si>
  <si>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</si>
  <si>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</si>
  <si>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</si>
  <si>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</si>
  <si>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</si>
  <si>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</si>
  <si>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</si>
  <si>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</si>
  <si>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</si>
  <si>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</si>
  <si>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</si>
  <si>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</si>
  <si>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</si>
  <si>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</si>
  <si>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</si>
  <si>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</si>
  <si>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</si>
  <si>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</si>
  <si>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</si>
  <si>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</si>
  <si>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</si>
  <si>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</si>
  <si>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</si>
  <si>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</si>
  <si>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</si>
  <si>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</si>
  <si>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</si>
  <si>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</si>
  <si>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</si>
  <si>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</si>
  <si>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</si>
  <si>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</si>
  <si>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</si>
  <si>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</si>
  <si>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</si>
  <si>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</si>
  <si>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</si>
  <si>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</si>
  <si>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</si>
  <si>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</si>
  <si>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</si>
  <si>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</si>
  <si>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</si>
  <si>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</si>
  <si>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</si>
  <si>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</si>
  <si>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</si>
  <si>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</si>
  <si>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</si>
  <si>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</si>
  <si>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</si>
  <si>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</si>
  <si>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</si>
  <si>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</si>
  <si>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</si>
  <si>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</si>
  <si>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</si>
  <si>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</si>
  <si>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</si>
  <si>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</si>
  <si>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</si>
  <si>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</si>
  <si>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</si>
  <si>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</si>
  <si>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</si>
  <si>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</si>
  <si>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</si>
  <si>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</si>
  <si>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</si>
  <si>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</si>
  <si>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</si>
  <si>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</si>
  <si>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</si>
  <si>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</si>
  <si>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</si>
  <si>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</si>
  <si>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</si>
  <si>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</si>
  <si>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</si>
  <si>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</si>
  <si>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</si>
  <si>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</si>
  <si>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</si>
  <si>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</si>
  <si>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</si>
  <si>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</si>
  <si>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</si>
  <si>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</si>
  <si>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</si>
  <si>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</si>
  <si>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</si>
  <si>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</si>
  <si>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</si>
  <si>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</si>
  <si>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</si>
  <si>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</si>
  <si>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</si>
  <si>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</si>
  <si>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</si>
  <si>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</si>
  <si>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</si>
  <si>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</si>
  <si>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</si>
  <si>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</si>
  <si>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</si>
  <si>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</si>
  <si>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</si>
  <si>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</si>
  <si>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</si>
  <si>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</si>
  <si>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</si>
  <si>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</si>
  <si>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</si>
  <si>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</si>
  <si>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</si>
  <si>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</si>
  <si>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</si>
  <si>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</si>
  <si>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</si>
  <si>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</si>
  <si>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</si>
  <si>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</si>
  <si>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</si>
  <si>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</si>
  <si>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</si>
  <si>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</si>
  <si>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</si>
  <si>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</si>
  <si>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</si>
  <si>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</si>
  <si>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</si>
  <si>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</si>
  <si>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</si>
  <si>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</si>
  <si>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</si>
  <si>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</si>
  <si>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</si>
  <si>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</si>
  <si>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</si>
  <si>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</si>
  <si>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</si>
  <si>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</si>
  <si>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</si>
  <si>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</si>
  <si>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</si>
  <si>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</si>
  <si>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</si>
  <si>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</si>
  <si>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</si>
  <si>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</si>
  <si>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</si>
  <si>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</si>
  <si>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</si>
  <si>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</si>
  <si>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</si>
  <si>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</si>
  <si>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</si>
  <si>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</si>
  <si>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</si>
  <si>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</si>
  <si>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</si>
  <si>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</si>
  <si>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</si>
  <si>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</si>
  <si>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</si>
  <si>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</si>
  <si>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</si>
  <si>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</si>
  <si>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</si>
  <si>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</si>
  <si>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</si>
  <si>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</si>
  <si>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</si>
  <si>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</si>
  <si>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</si>
  <si>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</si>
  <si>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</si>
  <si>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</si>
  <si>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</si>
  <si>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</si>
  <si>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</si>
  <si>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</si>
  <si>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</si>
  <si>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</si>
  <si>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</si>
  <si>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</si>
  <si>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</si>
  <si>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</si>
  <si>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</si>
  <si>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</si>
  <si>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</si>
  <si>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</si>
  <si>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</si>
  <si>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</si>
  <si>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</si>
  <si>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</si>
  <si>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</si>
  <si>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</si>
  <si>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</si>
  <si>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</si>
  <si>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</si>
  <si>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</si>
  <si>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</si>
  <si>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</si>
  <si>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</si>
  <si>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</si>
  <si>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</si>
  <si>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</si>
  <si>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</si>
  <si>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</si>
  <si>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</si>
  <si>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</si>
  <si>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</si>
  <si>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</si>
  <si>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</si>
  <si>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</si>
  <si>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</si>
  <si>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</si>
  <si>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</si>
  <si>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</si>
  <si>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</si>
  <si>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</si>
  <si>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</si>
  <si>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</si>
  <si>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</si>
  <si>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</si>
  <si>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</si>
  <si>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</si>
  <si>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</si>
  <si>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</si>
  <si>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</si>
  <si>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</si>
  <si>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</si>
  <si>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</si>
  <si>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</si>
  <si>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</si>
  <si>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</si>
  <si>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</si>
  <si>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</si>
  <si>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</si>
  <si>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</si>
  <si>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</si>
  <si>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</si>
  <si>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</si>
  <si>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</si>
  <si>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</si>
  <si>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</si>
  <si>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</si>
  <si>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</si>
  <si>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</si>
  <si>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</si>
  <si>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</si>
  <si>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</si>
  <si>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</si>
  <si>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</si>
  <si>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</si>
  <si>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</si>
  <si>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</si>
  <si>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</si>
  <si>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</si>
  <si>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</si>
  <si>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</si>
  <si>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</si>
  <si>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</si>
  <si>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</si>
  <si>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</si>
  <si>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</si>
  <si>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</si>
  <si>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</si>
  <si>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</si>
  <si>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</si>
  <si>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</si>
  <si>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</si>
  <si>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</si>
  <si>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</si>
  <si>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</si>
  <si>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</si>
  <si>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</si>
  <si>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</si>
  <si>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</si>
  <si>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</si>
  <si>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</si>
  <si>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</si>
  <si>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</si>
  <si>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</si>
  <si>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</si>
  <si>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</si>
  <si>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</si>
  <si>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</si>
  <si>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</si>
  <si>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</si>
  <si>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</si>
  <si>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</si>
  <si>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</si>
  <si>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</si>
  <si>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</si>
  <si>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</si>
  <si>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</si>
  <si>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</si>
  <si>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</si>
  <si>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</si>
  <si>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</si>
  <si>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</si>
  <si>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</si>
  <si>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</si>
  <si>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</si>
  <si>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</si>
  <si>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</si>
  <si>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</si>
  <si>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</si>
  <si>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</si>
  <si>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</si>
  <si>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</si>
  <si>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</si>
  <si>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</si>
  <si>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</si>
  <si>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</si>
  <si>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</si>
  <si>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</si>
  <si>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</si>
  <si>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</si>
  <si>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</si>
  <si>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</si>
  <si>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</si>
  <si>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</si>
  <si>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</si>
  <si>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</si>
  <si>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</si>
  <si>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</si>
  <si>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</si>
  <si>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</si>
  <si>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</si>
  <si>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</si>
  <si>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</si>
  <si>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</si>
  <si>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</si>
  <si>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</si>
  <si>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</si>
  <si>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</si>
  <si>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</si>
  <si>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</si>
  <si>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</si>
  <si>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</si>
  <si>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</si>
  <si>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</si>
  <si>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</si>
  <si>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</si>
  <si>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</si>
  <si>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</si>
  <si>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</si>
  <si>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</si>
  <si>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</si>
  <si>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</si>
  <si>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</si>
  <si>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</si>
  <si>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</si>
  <si>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</si>
  <si>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</si>
  <si>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</si>
  <si>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</si>
  <si>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</si>
  <si>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</si>
  <si>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</si>
  <si>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</si>
  <si>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</si>
  <si>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</si>
  <si>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</si>
  <si>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</si>
  <si>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</si>
  <si>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</si>
  <si>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</si>
  <si>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</si>
  <si>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</si>
  <si>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</si>
  <si>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</si>
  <si>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</si>
  <si>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</si>
  <si>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</si>
  <si>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</si>
  <si>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</si>
  <si>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</si>
  <si>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</si>
  <si>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</si>
  <si>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</si>
  <si>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</si>
  <si>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</si>
  <si>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</si>
  <si>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</si>
  <si>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</si>
  <si>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</si>
  <si>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</si>
  <si>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</si>
  <si>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</si>
  <si>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</si>
  <si>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</si>
  <si>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</si>
  <si>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</si>
  <si>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</si>
  <si>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</si>
  <si>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</si>
  <si>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</si>
  <si>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</si>
  <si>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</si>
  <si>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</si>
  <si>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</si>
  <si>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</si>
  <si>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</si>
  <si>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</si>
  <si>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</si>
  <si>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</si>
  <si>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</si>
  <si>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</si>
  <si>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</si>
  <si>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</si>
  <si>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</si>
  <si>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</si>
  <si>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</si>
  <si>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</si>
  <si>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</si>
  <si>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</si>
  <si>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</si>
  <si>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</si>
  <si>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</si>
  <si>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</si>
  <si>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</si>
  <si>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</si>
  <si>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</si>
  <si>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</si>
  <si>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</si>
  <si>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</si>
  <si>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</si>
  <si>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</si>
  <si>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</si>
  <si>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</si>
  <si>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</si>
  <si>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</si>
  <si>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</si>
  <si>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</si>
  <si>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</si>
  <si>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</si>
  <si>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</si>
  <si>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</si>
  <si>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</si>
  <si>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</si>
  <si>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</si>
  <si>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</si>
  <si>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</si>
  <si>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</si>
  <si>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</si>
  <si>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</si>
  <si>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</si>
  <si>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</si>
  <si>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</si>
  <si>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</si>
  <si>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</si>
  <si>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</si>
  <si>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</si>
  <si>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</si>
  <si>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</si>
  <si>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</si>
  <si>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</si>
  <si>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</si>
  <si>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</si>
  <si>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</si>
  <si>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</si>
  <si>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</si>
  <si>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</si>
  <si>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</si>
  <si>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</si>
  <si>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</si>
  <si>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</si>
  <si>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</si>
  <si>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</si>
  <si>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</si>
  <si>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</si>
  <si>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</si>
  <si>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</si>
  <si>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</si>
  <si>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</si>
  <si>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</si>
  <si>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</si>
  <si>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</si>
  <si>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</si>
  <si>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</si>
  <si>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</si>
  <si>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</si>
  <si>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</si>
  <si>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</si>
  <si>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</si>
  <si>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</si>
  <si>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</si>
  <si>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</si>
  <si>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</si>
  <si>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</si>
  <si>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</si>
  <si>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</si>
  <si>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</si>
  <si>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</si>
  <si>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</si>
  <si>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</si>
  <si>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</si>
  <si>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</si>
  <si>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</si>
  <si>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</si>
  <si>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</si>
  <si>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</si>
  <si>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</si>
  <si>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</si>
  <si>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</si>
  <si>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</si>
  <si>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</si>
  <si>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</si>
  <si>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</si>
  <si>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</si>
  <si>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</si>
  <si>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</si>
  <si>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</si>
  <si>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</si>
  <si>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</si>
  <si>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</si>
  <si>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</si>
  <si>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</si>
  <si>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</si>
  <si>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</si>
  <si>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</si>
  <si>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</si>
  <si>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</si>
  <si>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</si>
  <si>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</si>
  <si>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</si>
  <si>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</si>
  <si>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</si>
  <si>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</si>
  <si>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</si>
  <si>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</si>
  <si>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</si>
  <si>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</si>
  <si>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</si>
  <si>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</si>
  <si>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</si>
  <si>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</si>
  <si>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</si>
  <si>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</si>
  <si>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</si>
  <si>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</si>
  <si>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</si>
  <si>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</si>
  <si>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</si>
  <si>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</si>
  <si>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</si>
  <si>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</si>
  <si>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</si>
  <si>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</si>
  <si>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</si>
  <si>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</si>
  <si>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</si>
  <si>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</si>
  <si>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</si>
  <si>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</si>
  <si>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</si>
  <si>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</si>
  <si>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</si>
  <si>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</si>
  <si>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</si>
  <si>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</si>
  <si>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</si>
  <si>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</si>
  <si>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</si>
  <si>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</si>
  <si>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</si>
  <si>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</si>
  <si>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</si>
  <si>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</si>
  <si>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</si>
  <si>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</si>
  <si>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</si>
  <si>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</si>
  <si>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</si>
  <si>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</si>
  <si>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</si>
  <si>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</si>
  <si>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</si>
  <si>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</si>
  <si>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</si>
  <si>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</si>
  <si>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</si>
  <si>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</si>
  <si>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</si>
  <si>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</si>
  <si>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</si>
  <si>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</si>
  <si>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</si>
  <si>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</si>
  <si>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</si>
  <si>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</si>
  <si>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</si>
  <si>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</si>
  <si>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</si>
  <si>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</si>
  <si>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</si>
  <si>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</si>
  <si>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</si>
  <si>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</si>
  <si>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</si>
  <si>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</si>
  <si>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</si>
  <si>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</si>
  <si>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</si>
  <si>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</si>
  <si>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</si>
  <si>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</si>
  <si>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</si>
  <si>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</si>
  <si>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</si>
  <si>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</si>
  <si>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</si>
  <si>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</si>
  <si>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</si>
  <si>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</si>
  <si>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</si>
  <si>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</si>
  <si>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</si>
  <si>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</si>
  <si>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</si>
  <si>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</si>
  <si>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</si>
  <si>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</si>
  <si>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</si>
  <si>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</si>
  <si>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</si>
  <si>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</si>
  <si>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</si>
  <si>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</si>
  <si>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</si>
  <si>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</si>
  <si>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</si>
  <si>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</si>
  <si>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</si>
  <si>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</si>
  <si>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</si>
  <si>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</si>
  <si>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</si>
  <si>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</si>
  <si>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</si>
  <si>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</si>
  <si>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</si>
  <si>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</si>
  <si>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</si>
  <si>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</si>
  <si>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</si>
  <si>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</si>
  <si>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</si>
  <si>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</si>
  <si>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</si>
  <si>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</si>
  <si>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</si>
  <si>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</si>
  <si>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</si>
  <si>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</si>
  <si>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</si>
  <si>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</si>
  <si>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</si>
  <si>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</si>
  <si>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</si>
  <si>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</si>
  <si>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</si>
  <si>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</si>
  <si>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</si>
  <si>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</si>
  <si>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</si>
  <si>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</si>
  <si>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</si>
  <si>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</si>
  <si>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</si>
  <si>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</si>
  <si>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</si>
  <si>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</si>
  <si>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</si>
  <si>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</si>
  <si>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</si>
  <si>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</si>
  <si>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</si>
  <si>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</si>
  <si>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</si>
  <si>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</si>
  <si>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</si>
  <si>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</si>
  <si>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</si>
  <si>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</si>
  <si>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</si>
  <si>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</si>
  <si>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</si>
  <si>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</si>
  <si>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</si>
  <si>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</si>
  <si>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</si>
  <si>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</si>
  <si>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</si>
  <si>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</si>
  <si>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</si>
  <si>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</si>
  <si>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</si>
  <si>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</si>
  <si>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</si>
  <si>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</si>
  <si>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</si>
  <si>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</si>
  <si>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</si>
  <si>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</si>
  <si>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</si>
  <si>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</si>
  <si>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</si>
  <si>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</si>
  <si>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</si>
  <si>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</si>
  <si>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</si>
  <si>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</si>
  <si>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</si>
  <si>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</si>
  <si>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</si>
  <si>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</si>
  <si>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</si>
  <si>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</si>
  <si>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</si>
  <si>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</si>
  <si>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</si>
  <si>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</si>
  <si>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</si>
  <si>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</si>
  <si>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</si>
  <si>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</si>
  <si>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</si>
  <si>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</si>
  <si>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</si>
  <si>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</si>
  <si>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</si>
  <si>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</si>
  <si>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</si>
  <si>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</si>
  <si>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</si>
  <si>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</si>
  <si>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</si>
  <si>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</si>
  <si>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</si>
  <si>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</si>
  <si>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</si>
  <si>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</si>
  <si>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</si>
  <si>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</si>
  <si>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</si>
  <si>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</si>
  <si>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</si>
  <si>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</si>
  <si>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</si>
  <si>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</si>
  <si>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</si>
  <si>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</si>
  <si>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</si>
  <si>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</si>
  <si>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</si>
  <si>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</si>
  <si>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</si>
  <si>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</si>
  <si>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</si>
  <si>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</si>
  <si>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</si>
  <si>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</si>
  <si>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</si>
  <si>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</si>
  <si>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</si>
  <si>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</si>
  <si>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</si>
  <si>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</si>
  <si>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</si>
  <si>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</si>
  <si>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</si>
  <si>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</si>
  <si>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</si>
  <si>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</si>
  <si>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</si>
  <si>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</si>
  <si>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</si>
  <si>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</si>
  <si>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</si>
  <si>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</si>
  <si>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</si>
  <si>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</si>
  <si>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</si>
  <si>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</si>
  <si>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</si>
  <si>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</si>
  <si>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</si>
  <si>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</si>
  <si>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</si>
  <si>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</si>
  <si>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</si>
  <si>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</si>
  <si>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</si>
  <si>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</si>
  <si>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</si>
  <si>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</si>
  <si>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</si>
  <si>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</si>
  <si>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</si>
  <si>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</si>
  <si>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</si>
  <si>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</si>
  <si>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</si>
  <si>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</si>
  <si>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</si>
  <si>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</si>
  <si>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</si>
  <si>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</si>
  <si>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</si>
  <si>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</si>
  <si>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</si>
  <si>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</si>
  <si>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</si>
  <si>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</si>
  <si>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</si>
  <si>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</si>
  <si>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</si>
  <si>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</si>
  <si>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</si>
  <si>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</si>
  <si>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</si>
  <si>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</si>
  <si>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</si>
  <si>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</si>
  <si>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</si>
  <si>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</si>
  <si>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</si>
  <si>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</si>
  <si>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</si>
  <si>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</si>
  <si>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</si>
  <si>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</si>
  <si>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</si>
  <si>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</si>
  <si>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</si>
  <si>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</si>
  <si>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</si>
  <si>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</si>
  <si>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</si>
  <si>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</si>
  <si>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</si>
  <si>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</si>
  <si>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</si>
  <si>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</si>
  <si>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</si>
  <si>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</si>
  <si>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</si>
  <si>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</si>
  <si>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</si>
  <si>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</si>
  <si>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</si>
  <si>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</si>
  <si>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</si>
  <si>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</si>
  <si>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</si>
  <si>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</si>
  <si>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</si>
  <si>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</si>
  <si>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</si>
  <si>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</si>
  <si>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</si>
  <si>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</si>
  <si>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</si>
  <si>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</si>
  <si>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</si>
  <si>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</si>
  <si>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</si>
  <si>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</si>
  <si>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</si>
  <si>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</si>
  <si>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</si>
  <si>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</si>
  <si>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</si>
  <si>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</si>
  <si>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</si>
  <si>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</si>
  <si>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</si>
  <si>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</si>
  <si>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</si>
  <si>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</si>
  <si>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</si>
  <si>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</si>
  <si>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</si>
  <si>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</si>
  <si>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</si>
  <si>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</si>
  <si>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</si>
  <si>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</si>
  <si>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</si>
  <si>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</si>
  <si>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</si>
  <si>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</si>
  <si>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</si>
  <si>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</si>
  <si>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</si>
  <si>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</si>
  <si>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</si>
  <si>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</si>
  <si>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</si>
  <si>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</si>
  <si>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</si>
  <si>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</si>
  <si>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</si>
  <si>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</si>
  <si>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</si>
  <si>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</si>
  <si>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</si>
  <si>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</si>
  <si>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</si>
  <si>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</si>
  <si>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</si>
  <si>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</si>
  <si>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</si>
  <si>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</si>
  <si>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</si>
  <si>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</si>
  <si>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</si>
  <si>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</si>
  <si>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</si>
  <si>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</si>
  <si>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</si>
  <si>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</si>
  <si>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</si>
  <si>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</si>
  <si>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</si>
  <si>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</si>
  <si>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</si>
  <si>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</si>
  <si>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</si>
  <si>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</si>
  <si>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</si>
  <si>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</si>
  <si>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</si>
  <si>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</si>
  <si>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</si>
  <si>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</si>
  <si>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</si>
  <si>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</si>
  <si>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</si>
  <si>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</si>
  <si>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</si>
  <si>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</si>
  <si>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</si>
  <si>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</si>
  <si>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</si>
  <si>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</si>
  <si>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</si>
  <si>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</si>
  <si>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</si>
  <si>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</si>
  <si>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</si>
  <si>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</si>
  <si>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</si>
  <si>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</si>
  <si>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</si>
  <si>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</si>
  <si>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</si>
  <si>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</si>
  <si>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</si>
  <si>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</si>
  <si>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</si>
  <si>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</si>
  <si>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</si>
  <si>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</si>
  <si>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</si>
  <si>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</si>
  <si>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</si>
  <si>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</si>
  <si>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</si>
  <si>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</si>
  <si>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</si>
  <si>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</si>
  <si>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</si>
  <si>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</si>
  <si>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</si>
  <si>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</si>
  <si>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</si>
  <si>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</si>
  <si>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</si>
  <si>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</si>
  <si>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</si>
  <si>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</si>
  <si>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</si>
  <si>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</si>
  <si>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</si>
  <si>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</si>
  <si>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</si>
  <si>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</si>
  <si>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</si>
  <si>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</si>
  <si>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</si>
  <si>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</si>
  <si>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</si>
  <si>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</si>
  <si>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</si>
  <si>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</si>
  <si>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</si>
  <si>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</si>
  <si>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</si>
  <si>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</si>
  <si>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</si>
  <si>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</si>
  <si>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</si>
  <si>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</si>
  <si>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</si>
  <si>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</si>
  <si>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</si>
  <si>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</si>
  <si>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</si>
  <si>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</si>
  <si>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</si>
  <si>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</si>
  <si>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</si>
  <si>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</si>
  <si>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</si>
  <si>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</si>
  <si>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</si>
  <si>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</si>
  <si>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</si>
  <si>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</si>
  <si>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</si>
  <si>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</si>
  <si>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</si>
  <si>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</si>
  <si>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</si>
  <si>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</si>
  <si>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</si>
  <si>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</si>
  <si>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</si>
  <si>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</si>
  <si>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</si>
  <si>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</si>
  <si>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</si>
  <si>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</si>
  <si>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</si>
  <si>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</si>
  <si>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</si>
  <si>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</si>
  <si>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</si>
  <si>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</si>
  <si>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</si>
  <si>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</si>
  <si>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</si>
  <si>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</si>
  <si>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</si>
  <si>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</si>
  <si>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</si>
  <si>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</si>
  <si>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</si>
  <si>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</si>
  <si>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</si>
  <si>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</si>
  <si>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</si>
  <si>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</si>
  <si>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</si>
  <si>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</si>
  <si>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</si>
  <si>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</si>
  <si>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</si>
  <si>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</si>
  <si>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</si>
  <si>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</si>
  <si>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</si>
  <si>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</si>
  <si>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</si>
  <si>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</si>
  <si>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</si>
  <si>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</si>
  <si>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</si>
  <si>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</si>
  <si>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</si>
  <si>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</si>
  <si>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</si>
  <si>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</si>
  <si>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</si>
  <si>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</si>
  <si>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</si>
  <si>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</si>
  <si>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</si>
  <si>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</si>
  <si>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</si>
  <si>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</si>
  <si>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</si>
  <si>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</si>
  <si>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</si>
  <si>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</si>
  <si>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</si>
  <si>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</si>
  <si>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</si>
  <si>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</si>
  <si>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</si>
  <si>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</si>
  <si>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</si>
  <si>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</si>
  <si>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</si>
  <si>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</si>
  <si>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</si>
  <si>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</si>
  <si>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</si>
  <si>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</si>
  <si>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</si>
  <si>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</si>
  <si>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</si>
  <si>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</si>
  <si>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</si>
  <si>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</si>
  <si>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</si>
  <si>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</si>
  <si>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</si>
  <si>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</si>
  <si>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</si>
  <si>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</si>
  <si>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</si>
  <si>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</si>
  <si>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</si>
  <si>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</si>
  <si>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</si>
  <si>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</si>
  <si>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</si>
  <si>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</si>
  <si>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</si>
  <si>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</si>
  <si>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</si>
  <si>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</si>
  <si>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</si>
  <si>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</si>
  <si>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</si>
  <si>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</si>
  <si>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</si>
  <si>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</si>
  <si>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</si>
  <si>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</si>
  <si>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</si>
  <si>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</si>
  <si>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</si>
  <si>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</si>
  <si>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</si>
  <si>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</si>
  <si>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</si>
  <si>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</si>
  <si>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</si>
  <si>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</si>
  <si>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</si>
  <si>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</si>
  <si>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</si>
  <si>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</si>
  <si>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</si>
  <si>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</si>
  <si>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</si>
  <si>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</si>
  <si>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</si>
  <si>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</si>
  <si>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</si>
  <si>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</si>
  <si>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</si>
  <si>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</si>
  <si>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</si>
  <si>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</si>
  <si>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</si>
  <si>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</si>
  <si>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</si>
  <si>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</si>
  <si>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</si>
  <si>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</si>
  <si>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</si>
  <si>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</si>
  <si>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</si>
  <si>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</si>
  <si>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</si>
  <si>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</si>
  <si>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</si>
  <si>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</si>
  <si>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</si>
  <si>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</si>
  <si>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</si>
  <si>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</si>
  <si>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</si>
  <si>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</si>
  <si>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</si>
  <si>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</si>
  <si>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</si>
  <si>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</si>
  <si>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</si>
  <si>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</si>
  <si>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</si>
  <si>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</si>
  <si>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</si>
  <si>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</si>
  <si>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</si>
  <si>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</si>
  <si>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</si>
  <si>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</si>
  <si>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</si>
  <si>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</si>
  <si>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</si>
  <si>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</si>
  <si>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</si>
  <si>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</si>
  <si>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</si>
  <si>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</si>
  <si>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</si>
  <si>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</si>
  <si>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</si>
  <si>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</si>
  <si>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</si>
  <si>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</si>
  <si>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</si>
  <si>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</si>
  <si>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</si>
  <si>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</si>
  <si>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</si>
  <si>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</si>
  <si>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</si>
  <si>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</si>
  <si>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</si>
  <si>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</si>
  <si>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</si>
  <si>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</si>
  <si>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</si>
  <si>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</si>
  <si>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</si>
  <si>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</si>
  <si>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</si>
  <si>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</si>
  <si>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</si>
  <si>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</si>
  <si>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</si>
  <si>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</si>
  <si>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</si>
  <si>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</si>
  <si>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</si>
  <si>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</si>
  <si>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</si>
  <si>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</si>
  <si>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</si>
  <si>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</si>
  <si>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</si>
  <si>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</si>
  <si>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</si>
  <si>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</si>
  <si>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</si>
  <si>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</si>
  <si>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</si>
  <si>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</si>
  <si>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</si>
  <si>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</si>
  <si>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</si>
  <si>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</si>
  <si>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</si>
  <si>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</si>
  <si>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</si>
  <si>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</si>
  <si>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</si>
  <si>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</si>
  <si>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</si>
  <si>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</si>
  <si>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</si>
  <si>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</si>
  <si>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</si>
  <si>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</si>
  <si>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</si>
  <si>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</si>
  <si>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</si>
  <si>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</si>
  <si>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</si>
  <si>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</si>
  <si>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</si>
  <si>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</si>
  <si>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</si>
  <si>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</si>
  <si>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</si>
  <si>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</si>
  <si>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</si>
  <si>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</si>
  <si>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</si>
  <si>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</si>
  <si>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</si>
  <si>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</si>
  <si>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</si>
  <si>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</si>
  <si>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</si>
  <si>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</si>
  <si>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</si>
  <si>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</si>
  <si>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</si>
  <si>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</si>
  <si>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</si>
  <si>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</si>
  <si>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</si>
  <si>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</si>
  <si>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</si>
  <si>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</si>
  <si>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</si>
  <si>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</si>
  <si>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</si>
  <si>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</si>
  <si>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</si>
  <si>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</si>
  <si>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</si>
  <si>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</si>
  <si>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</si>
  <si>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</si>
  <si>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</si>
  <si>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</si>
  <si>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</si>
  <si>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</si>
  <si>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</si>
  <si>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</si>
  <si>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</si>
  <si>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</si>
  <si>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</si>
  <si>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</si>
  <si>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</si>
  <si>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</si>
  <si>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</si>
  <si>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</si>
  <si>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</si>
  <si>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</si>
  <si>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</si>
  <si>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</si>
  <si>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</si>
  <si>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</si>
  <si>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</si>
  <si>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</si>
  <si>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</si>
  <si>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</si>
  <si>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</si>
  <si>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</si>
  <si>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</si>
  <si>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</si>
  <si>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</si>
  <si>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</si>
  <si>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</si>
  <si>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</si>
  <si>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</si>
  <si>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</si>
  <si>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</si>
  <si>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</si>
  <si>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</si>
  <si>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</si>
  <si>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</si>
  <si>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</si>
  <si>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</si>
  <si>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</si>
  <si>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</si>
  <si>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</si>
  <si>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</si>
  <si>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</si>
  <si>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</si>
  <si>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</si>
  <si>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</si>
  <si>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</si>
  <si>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</si>
  <si>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</si>
  <si>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</si>
  <si>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</si>
  <si>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</si>
  <si>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</si>
  <si>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</si>
  <si>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</si>
  <si>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</si>
  <si>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</si>
  <si>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</si>
  <si>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</si>
  <si>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</si>
  <si>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</si>
  <si>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</si>
  <si>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</si>
  <si>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</si>
  <si>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</si>
  <si>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</si>
  <si>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</si>
  <si>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</si>
  <si>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</si>
  <si>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</si>
  <si>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</si>
  <si>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</si>
  <si>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</si>
  <si>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</si>
  <si>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</si>
  <si>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</si>
  <si>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</si>
  <si>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</si>
  <si>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</si>
  <si>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</si>
  <si>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</si>
  <si>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</si>
  <si>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</si>
  <si>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</si>
  <si>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</si>
  <si>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</si>
  <si>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</si>
  <si>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</si>
  <si>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</si>
  <si>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</si>
  <si>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</si>
  <si>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</si>
  <si>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</si>
  <si>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</si>
  <si>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</si>
  <si>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</si>
  <si>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</si>
  <si>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</si>
  <si>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</si>
  <si>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</si>
  <si>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</si>
  <si>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</si>
  <si>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</si>
  <si>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</si>
  <si>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</si>
  <si>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</si>
  <si>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</si>
  <si>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</si>
  <si>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</si>
  <si>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</si>
  <si>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</si>
  <si>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</si>
  <si>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</si>
  <si>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</si>
  <si>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</si>
  <si>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</si>
  <si>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</si>
  <si>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</si>
  <si>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</si>
  <si>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</si>
  <si>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</si>
  <si>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</si>
  <si>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</si>
  <si>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</si>
  <si>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</si>
  <si>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</si>
  <si>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</si>
  <si>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</si>
  <si>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</si>
  <si>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</si>
  <si>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</si>
  <si>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</si>
  <si>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</si>
  <si>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</si>
  <si>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</si>
  <si>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</si>
  <si>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</si>
  <si>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</si>
  <si>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</si>
  <si>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</si>
  <si>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</si>
  <si>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</si>
  <si>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</si>
  <si>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</si>
  <si>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</si>
  <si>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</si>
  <si>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</si>
  <si>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</si>
  <si>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</si>
  <si>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</si>
  <si>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</si>
  <si>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</si>
  <si>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</si>
  <si>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</si>
  <si>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</si>
  <si>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</si>
  <si>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</si>
  <si>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</si>
  <si>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</si>
  <si>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</si>
  <si>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</si>
  <si>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</si>
  <si>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</si>
  <si>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</si>
  <si>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</si>
  <si>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</si>
  <si>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</si>
  <si>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</si>
  <si>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</si>
  <si>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</si>
  <si>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</si>
  <si>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</si>
  <si>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</si>
  <si>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</si>
  <si>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</si>
  <si>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</si>
  <si>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</si>
  <si>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</si>
  <si>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</si>
  <si>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</si>
  <si>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</si>
  <si>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</si>
  <si>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</si>
  <si>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</si>
  <si>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</si>
  <si>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</si>
  <si>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</si>
  <si>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</si>
  <si>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</si>
  <si>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</si>
  <si>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</si>
  <si>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</si>
  <si>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</si>
  <si>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</si>
  <si>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</si>
  <si>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</si>
  <si>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</si>
  <si>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</si>
  <si>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</si>
  <si>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</si>
  <si>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</si>
  <si>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</si>
  <si>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</si>
  <si>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</si>
  <si>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</si>
  <si>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</si>
  <si>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</si>
  <si>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</si>
  <si>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</si>
  <si>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</si>
  <si>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</si>
  <si>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</si>
  <si>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</si>
  <si>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</si>
  <si>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</si>
  <si>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</si>
  <si>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</si>
  <si>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</si>
  <si>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</si>
  <si>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</si>
  <si>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</si>
  <si>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</si>
  <si>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</si>
  <si>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</si>
  <si>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</si>
  <si>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</si>
  <si>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</si>
  <si>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</si>
  <si>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</si>
  <si>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</si>
  <si>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</si>
  <si>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</si>
  <si>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</si>
  <si>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</si>
  <si>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</si>
  <si>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</si>
  <si>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</si>
  <si>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</si>
  <si>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</si>
  <si>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</si>
  <si>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</si>
  <si>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</si>
  <si>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</si>
  <si>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</si>
  <si>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</si>
  <si>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</si>
  <si>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</si>
  <si>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</si>
  <si>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</si>
  <si>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</si>
  <si>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</si>
  <si>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</si>
  <si>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</si>
  <si>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</si>
  <si>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</si>
  <si>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</si>
  <si>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</si>
  <si>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</si>
  <si>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</si>
  <si>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</si>
  <si>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</si>
  <si>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</si>
  <si>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</si>
  <si>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</si>
  <si>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</si>
  <si>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</si>
  <si>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</si>
  <si>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</si>
  <si>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</si>
  <si>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</si>
  <si>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</si>
  <si>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</si>
  <si>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</si>
  <si>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</si>
  <si>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</si>
  <si>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</si>
  <si>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</si>
  <si>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</si>
  <si>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</si>
  <si>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</si>
  <si>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</si>
  <si>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</si>
  <si>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</si>
  <si>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</si>
  <si>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</si>
  <si>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</si>
  <si>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</si>
  <si>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</si>
  <si>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</si>
  <si>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</si>
  <si>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</si>
  <si>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</si>
  <si>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</si>
  <si>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</si>
  <si>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</si>
  <si>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</si>
  <si>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</si>
  <si>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</si>
  <si>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</si>
  <si>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</si>
  <si>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</si>
  <si>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</si>
  <si>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</si>
  <si>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</si>
  <si>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</si>
  <si>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</si>
  <si>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</si>
  <si>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</si>
  <si>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</si>
  <si>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</si>
  <si>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</si>
  <si>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</si>
  <si>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</si>
  <si>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</si>
  <si>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</si>
  <si>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</si>
  <si>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</si>
  <si>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</si>
  <si>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</si>
  <si>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</si>
  <si>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</si>
  <si>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</si>
  <si>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</si>
  <si>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</si>
  <si>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</si>
  <si>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</si>
  <si>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</si>
  <si>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</si>
  <si>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</si>
  <si>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</si>
  <si>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</si>
  <si>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</si>
  <si>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</si>
  <si>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</si>
  <si>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</si>
  <si>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</si>
  <si>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</si>
  <si>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</si>
  <si>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</si>
  <si>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</si>
  <si>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</si>
  <si>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</si>
  <si>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</si>
  <si>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</si>
  <si>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</si>
  <si>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</si>
  <si>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</si>
  <si>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</si>
  <si>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</si>
  <si>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</si>
  <si>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</si>
  <si>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</si>
  <si>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</si>
  <si>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</si>
  <si>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</si>
  <si>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</si>
  <si>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</si>
  <si>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</si>
  <si>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</si>
  <si>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</si>
  <si>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</si>
  <si>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</si>
  <si>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</si>
  <si>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</si>
  <si>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</si>
  <si>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</si>
  <si>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</si>
  <si>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</si>
  <si>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</si>
  <si>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</si>
  <si>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</si>
  <si>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</si>
  <si>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</si>
  <si>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</si>
  <si>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</si>
  <si>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</si>
  <si>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</si>
  <si>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</si>
  <si>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</si>
  <si>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</si>
  <si>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</si>
  <si>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</si>
  <si>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</si>
  <si>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</si>
  <si>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</si>
  <si>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</si>
  <si>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</si>
  <si>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</si>
  <si>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</si>
  <si>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</si>
  <si>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</si>
  <si>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</si>
  <si>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</si>
  <si>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</si>
  <si>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</si>
  <si>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</si>
  <si>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</si>
  <si>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</si>
  <si>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</si>
  <si>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</si>
  <si>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</si>
  <si>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</si>
  <si>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</si>
  <si>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</si>
  <si>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</si>
  <si>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</si>
  <si>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</si>
  <si>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</si>
  <si>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</si>
  <si>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</si>
  <si>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</si>
  <si>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</si>
  <si>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</si>
  <si>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</si>
  <si>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</si>
  <si>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</si>
  <si>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</si>
  <si>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</si>
  <si>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</si>
  <si>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</si>
  <si>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</si>
  <si>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</si>
  <si>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</si>
  <si>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</si>
  <si>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</si>
  <si>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</si>
  <si>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</si>
  <si>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</si>
  <si>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</si>
  <si>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</si>
  <si>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</si>
  <si>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</si>
  <si>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</si>
  <si>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</si>
  <si>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</si>
  <si>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</si>
  <si>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</si>
  <si>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</si>
  <si>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</si>
  <si>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</si>
  <si>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</si>
  <si>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</si>
  <si>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</si>
  <si>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</si>
  <si>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</si>
  <si>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</si>
  <si>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</si>
  <si>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</si>
  <si>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</si>
  <si>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</si>
  <si>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</si>
  <si>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</si>
  <si>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</si>
  <si>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</si>
  <si>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</si>
  <si>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</si>
  <si>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</si>
  <si>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</si>
  <si>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</si>
  <si>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</si>
  <si>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</si>
  <si>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</si>
  <si>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</si>
  <si>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</si>
  <si>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</si>
  <si>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</si>
  <si>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</si>
  <si>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</si>
  <si>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</si>
  <si>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</si>
  <si>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</si>
  <si>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</si>
  <si>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</si>
  <si>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</si>
  <si>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</si>
  <si>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</si>
  <si>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</si>
  <si>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</si>
  <si>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</si>
  <si>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</si>
  <si>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</si>
  <si>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</si>
  <si>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</si>
  <si>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</si>
  <si>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</si>
  <si>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</si>
  <si>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</si>
  <si>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</si>
  <si>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</si>
  <si>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</si>
  <si>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</si>
  <si>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</si>
  <si>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</si>
  <si>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</si>
  <si>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</si>
  <si>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</si>
  <si>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</si>
  <si>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</si>
  <si>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</si>
  <si>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</si>
  <si>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</si>
  <si>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</si>
  <si>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</si>
  <si>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</si>
  <si>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</si>
  <si>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</si>
  <si>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</si>
  <si>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</si>
  <si>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</si>
  <si>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</si>
  <si>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</si>
  <si>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</si>
  <si>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</si>
  <si>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</si>
  <si>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</si>
  <si>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</si>
  <si>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</si>
  <si>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</si>
  <si>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</si>
  <si>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</si>
  <si>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</si>
  <si>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</si>
  <si>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</si>
  <si>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</si>
  <si>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</si>
  <si>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</si>
  <si>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</si>
  <si>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</si>
  <si>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</si>
  <si>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</si>
  <si>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</si>
  <si>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</si>
  <si>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</si>
  <si>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</si>
  <si>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</si>
  <si>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</si>
  <si>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</si>
  <si>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</si>
  <si>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</si>
  <si>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</si>
  <si>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</si>
  <si>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</si>
  <si>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</si>
  <si>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</si>
  <si>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</si>
  <si>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</si>
  <si>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</si>
  <si>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</si>
  <si>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</si>
  <si>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</si>
  <si>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</si>
  <si>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</si>
  <si>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</si>
  <si>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</si>
  <si>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</si>
  <si>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</si>
  <si>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</si>
  <si>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</si>
  <si>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</si>
  <si>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</si>
  <si>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</si>
  <si>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</si>
  <si>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</si>
  <si>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</si>
  <si>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</si>
  <si>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</si>
  <si>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</si>
  <si>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</si>
  <si>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</si>
  <si>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</si>
  <si>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</si>
  <si>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</si>
  <si>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</si>
  <si>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</si>
  <si>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</si>
  <si>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</si>
  <si>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</si>
  <si>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</si>
  <si>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</si>
  <si>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</si>
  <si>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</si>
  <si>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</si>
  <si>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</si>
  <si>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</si>
  <si>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</si>
  <si>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</si>
  <si>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</si>
  <si>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</si>
  <si>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</si>
  <si>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</si>
  <si>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</si>
  <si>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</si>
  <si>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</si>
  <si>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</si>
  <si>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</si>
  <si>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</si>
  <si>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</si>
  <si>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</si>
  <si>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</si>
  <si>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</si>
  <si>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</si>
  <si>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</si>
  <si>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</si>
  <si>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</si>
  <si>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</si>
  <si>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</si>
  <si>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</si>
  <si>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</si>
  <si>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</si>
  <si>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</si>
  <si>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</si>
  <si>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</si>
  <si>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</si>
  <si>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</si>
  <si>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</si>
  <si>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</si>
  <si>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</si>
  <si>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</si>
  <si>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</si>
  <si>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</si>
  <si>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</si>
  <si>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</si>
  <si>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</si>
  <si>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</si>
  <si>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</si>
  <si>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</si>
  <si>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</si>
  <si>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</si>
  <si>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</si>
  <si>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</si>
  <si>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</si>
  <si>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</si>
  <si>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</si>
  <si>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</si>
  <si>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</si>
  <si>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</si>
  <si>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</si>
  <si>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</si>
  <si>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</si>
  <si>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</si>
  <si>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</si>
  <si>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</si>
  <si>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</si>
  <si>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</si>
  <si>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</si>
  <si>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</si>
  <si>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</si>
  <si>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</si>
  <si>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</si>
  <si>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</si>
  <si>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</si>
  <si>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</si>
  <si>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</si>
  <si>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</si>
  <si>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</si>
  <si>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</si>
  <si>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</si>
  <si>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</si>
  <si>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</si>
  <si>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</si>
  <si>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</si>
  <si>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</si>
  <si>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</si>
  <si>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</si>
  <si>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</si>
  <si>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</si>
  <si>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</si>
  <si>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</si>
  <si>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</si>
  <si>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</si>
  <si>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</si>
  <si>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</si>
  <si>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</si>
  <si>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</si>
  <si>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</si>
  <si>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</si>
  <si>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</si>
  <si>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</si>
  <si>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</si>
  <si>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</si>
  <si>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</si>
  <si>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</si>
  <si>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</si>
  <si>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</si>
  <si>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</si>
  <si>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</si>
  <si>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</si>
  <si>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</si>
  <si>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</si>
  <si>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</si>
  <si>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</si>
  <si>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</si>
  <si>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</si>
  <si>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</si>
  <si>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</si>
  <si>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</si>
  <si>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</si>
  <si>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</si>
  <si>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</si>
  <si>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</si>
  <si>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</si>
  <si>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</si>
  <si>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</si>
  <si>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</si>
  <si>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</si>
  <si>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</si>
  <si>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</si>
  <si>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</si>
  <si>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</si>
  <si>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</si>
  <si>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</si>
  <si>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</si>
  <si>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</si>
  <si>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</si>
  <si>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</si>
  <si>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</si>
  <si>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</si>
  <si>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</si>
  <si>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</si>
  <si>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</si>
  <si>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</si>
  <si>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</si>
  <si>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</si>
  <si>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</si>
  <si>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</si>
  <si>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</si>
  <si>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</si>
  <si>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</si>
  <si>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</si>
  <si>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</si>
  <si>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</si>
  <si>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</si>
  <si>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</si>
  <si>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</si>
  <si>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</si>
  <si>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</si>
  <si>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</si>
  <si>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</si>
  <si>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</si>
  <si>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</si>
  <si>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</si>
  <si>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</si>
  <si>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</si>
  <si>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</si>
  <si>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</si>
  <si>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</si>
  <si>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</si>
  <si>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</si>
  <si>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</si>
  <si>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</si>
  <si>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</si>
  <si>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</si>
  <si>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</si>
  <si>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</si>
  <si>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</si>
  <si>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</si>
  <si>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</si>
  <si>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</si>
  <si>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</si>
  <si>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</si>
  <si>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</si>
  <si>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</si>
  <si>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</si>
  <si>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</si>
  <si>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</si>
  <si>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</si>
  <si>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</si>
  <si>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</si>
  <si>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</si>
  <si>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</si>
  <si>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</si>
  <si>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</si>
  <si>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</si>
  <si>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</si>
  <si>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</si>
  <si>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</si>
  <si>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</si>
  <si>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</si>
  <si>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</si>
  <si>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</si>
  <si>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</si>
  <si>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</si>
  <si>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</si>
  <si>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</si>
  <si>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</si>
  <si>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</si>
  <si>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</si>
  <si>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</si>
  <si>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</si>
  <si>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</si>
  <si>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</si>
  <si>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</si>
  <si>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</si>
  <si>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</si>
  <si>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</si>
  <si>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</si>
  <si>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</si>
  <si>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</si>
  <si>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</si>
  <si>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</si>
  <si>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</si>
  <si>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</si>
  <si>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</si>
  <si>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</si>
  <si>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</si>
  <si>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</si>
  <si>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</si>
  <si>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</si>
  <si>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</si>
  <si>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</si>
  <si>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</si>
  <si>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</si>
  <si>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</si>
  <si>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</si>
  <si>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</si>
  <si>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</si>
  <si>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</si>
  <si>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</si>
  <si>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</si>
  <si>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</si>
  <si>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</si>
  <si>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</si>
  <si>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</si>
  <si>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</si>
  <si>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</si>
  <si>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</si>
  <si>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</si>
  <si>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</si>
  <si>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</si>
  <si>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</si>
  <si>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</si>
  <si>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</si>
  <si>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</si>
  <si>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</si>
  <si>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</si>
  <si>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</si>
  <si>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</si>
  <si>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</si>
  <si>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</si>
  <si>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</si>
  <si>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</si>
  <si>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</si>
  <si>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</si>
  <si>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</si>
  <si>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</si>
  <si>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</si>
  <si>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</si>
  <si>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</si>
  <si>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</si>
  <si>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</si>
  <si>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</si>
  <si>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</si>
  <si>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</si>
  <si>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</si>
  <si>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</si>
  <si>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</si>
  <si>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</si>
  <si>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</si>
  <si>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</si>
  <si>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</si>
  <si>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</si>
  <si>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</si>
  <si>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</si>
  <si>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</si>
  <si>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</si>
  <si>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</si>
  <si>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</si>
  <si>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</si>
  <si>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</si>
  <si>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</si>
  <si>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</si>
  <si>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</si>
  <si>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</si>
  <si>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</si>
  <si>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</si>
  <si>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</si>
  <si>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</si>
  <si>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</si>
  <si>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</si>
  <si>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</si>
  <si>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</si>
  <si>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</si>
  <si>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</si>
  <si>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</si>
  <si>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</si>
  <si>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</si>
  <si>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</si>
  <si>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</si>
  <si>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</si>
  <si>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</si>
  <si>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</si>
  <si>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</si>
  <si>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</si>
  <si>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</si>
  <si>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</si>
  <si>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</si>
  <si>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</si>
  <si>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</si>
  <si>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</si>
  <si>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</si>
  <si>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</si>
  <si>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</si>
  <si>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</si>
  <si>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</si>
  <si>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</si>
  <si>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</si>
  <si>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</si>
  <si>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</si>
  <si>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</si>
  <si>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</si>
  <si>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</si>
  <si>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</si>
  <si>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</si>
  <si>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</si>
  <si>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</si>
  <si>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</si>
  <si>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</si>
  <si>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</si>
  <si>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</si>
  <si>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</si>
  <si>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</si>
  <si>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</si>
  <si>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</si>
  <si>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</si>
  <si>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</si>
  <si>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</si>
  <si>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</si>
  <si>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</si>
  <si>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</si>
  <si>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</si>
  <si>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</si>
  <si>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</si>
  <si>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</si>
  <si>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</si>
  <si>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</si>
  <si>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</si>
  <si>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</si>
  <si>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</si>
  <si>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</si>
  <si>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</si>
  <si>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</si>
  <si>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</si>
  <si>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</si>
  <si>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</si>
  <si>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</si>
  <si>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</si>
  <si>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</si>
  <si>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</si>
  <si>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</si>
  <si>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</si>
  <si>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</si>
  <si>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</si>
  <si>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</si>
  <si>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</si>
  <si>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</si>
  <si>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</si>
  <si>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</si>
  <si>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</si>
  <si>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</si>
  <si>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</si>
  <si>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</si>
  <si>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</si>
  <si>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</si>
  <si>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</si>
  <si>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</si>
  <si>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</si>
  <si>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</si>
  <si>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</si>
  <si>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</si>
  <si>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</si>
  <si>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</si>
  <si>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</si>
  <si>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</si>
  <si>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</si>
  <si>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</si>
  <si>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</si>
  <si>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</si>
  <si>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</si>
  <si>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</si>
  <si>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</si>
  <si>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</si>
  <si>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</si>
  <si>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</si>
  <si>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</si>
  <si>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</si>
  <si>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</si>
  <si>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</si>
  <si>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</si>
  <si>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</si>
  <si>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</si>
  <si>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</si>
  <si>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</si>
  <si>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</si>
  <si>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</si>
  <si>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</si>
  <si>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</si>
  <si>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</si>
  <si>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</si>
  <si>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</si>
  <si>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</si>
  <si>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</si>
  <si>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</si>
  <si>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</si>
  <si>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</si>
  <si>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</si>
  <si>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</si>
  <si>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</si>
  <si>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</si>
  <si>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</si>
  <si>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</si>
  <si>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</si>
  <si>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</si>
  <si>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</si>
  <si>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</si>
  <si>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</si>
  <si>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</si>
  <si>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</si>
  <si>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</si>
  <si>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</si>
  <si>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</si>
  <si>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</si>
  <si>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</si>
  <si>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</si>
  <si>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</si>
  <si>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</si>
  <si>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</si>
  <si>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</si>
  <si>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</si>
  <si>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</si>
  <si>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</si>
  <si>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</si>
  <si>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</si>
  <si>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</si>
  <si>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</si>
  <si>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</si>
  <si>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</si>
  <si>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</si>
  <si>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</si>
  <si>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</si>
  <si>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</si>
  <si>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</si>
  <si>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</si>
  <si>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</si>
  <si>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</si>
  <si>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</si>
  <si>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</si>
  <si>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</si>
  <si>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</si>
  <si>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</si>
  <si>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</si>
  <si>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</si>
  <si>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</si>
  <si>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</si>
  <si>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</si>
  <si>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</si>
  <si>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</si>
  <si>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</si>
  <si>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</si>
  <si>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</si>
  <si>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</si>
  <si>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</si>
  <si>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</si>
  <si>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</si>
  <si>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</si>
  <si>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</si>
  <si>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</si>
  <si>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</si>
  <si>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</si>
  <si>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</si>
  <si>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</si>
  <si>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</si>
  <si>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</si>
  <si>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</si>
  <si>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</si>
  <si>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</si>
  <si>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</si>
  <si>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</si>
  <si>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</si>
  <si>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</si>
  <si>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</si>
  <si>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</si>
  <si>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</si>
  <si>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</si>
  <si>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</si>
  <si>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</si>
  <si>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</si>
  <si>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</si>
  <si>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</si>
  <si>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</si>
  <si>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</si>
  <si>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</si>
  <si>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</si>
  <si>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</si>
  <si>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</si>
  <si>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</si>
  <si>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</si>
  <si>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</si>
  <si>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</si>
  <si>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</si>
  <si>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</si>
  <si>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</si>
  <si>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</si>
  <si>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</si>
  <si>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</si>
  <si>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</si>
  <si>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</si>
  <si>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</si>
  <si>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</si>
  <si>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</si>
  <si>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</si>
  <si>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</si>
  <si>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</si>
  <si>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</si>
  <si>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</si>
  <si>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</si>
  <si>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</si>
  <si>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</si>
  <si>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</si>
  <si>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</si>
  <si>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</si>
  <si>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</si>
  <si>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</si>
  <si>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</si>
  <si>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</si>
  <si>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</si>
  <si>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</si>
  <si>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</si>
  <si>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</si>
  <si>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</si>
  <si>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</si>
  <si>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</si>
  <si>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</si>
  <si>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</si>
  <si>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</si>
  <si>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</si>
  <si>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</si>
  <si>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</si>
  <si>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</si>
  <si>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</si>
  <si>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</si>
  <si>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</si>
  <si>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</si>
  <si>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</si>
  <si>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</si>
  <si>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</si>
  <si>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</si>
  <si>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</si>
  <si>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</si>
  <si>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</si>
  <si>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</si>
  <si>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</si>
  <si>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</si>
  <si>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</si>
  <si>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</si>
  <si>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</si>
  <si>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</si>
  <si>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</si>
  <si>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</si>
  <si>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</si>
  <si>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</si>
  <si>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</si>
  <si>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</si>
  <si>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</si>
  <si>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</si>
  <si>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</si>
  <si>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</si>
  <si>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</si>
  <si>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</si>
  <si>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</si>
  <si>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</si>
  <si>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</si>
  <si>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</si>
  <si>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</si>
  <si>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</si>
  <si>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</si>
  <si>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</si>
  <si>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</si>
  <si>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</si>
  <si>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</si>
  <si>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</si>
  <si>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</si>
  <si>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</si>
  <si>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</si>
  <si>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</si>
  <si>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</si>
  <si>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</si>
  <si>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</si>
  <si>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</si>
  <si>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</si>
  <si>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</si>
  <si>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</si>
  <si>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</si>
  <si>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</si>
  <si>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</si>
  <si>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</si>
  <si>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</si>
  <si>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</si>
  <si>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</si>
  <si>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</si>
  <si>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</si>
  <si>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</si>
  <si>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</si>
  <si>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</si>
  <si>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</si>
  <si>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</si>
  <si>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</si>
  <si>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</si>
  <si>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</si>
  <si>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</si>
  <si>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</si>
  <si>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</si>
  <si>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</si>
  <si>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</si>
  <si>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</si>
  <si>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</si>
  <si>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</si>
  <si>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</si>
  <si>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</si>
  <si>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</si>
  <si>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</si>
  <si>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</si>
  <si>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</si>
  <si>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</si>
  <si>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</si>
  <si>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</si>
  <si>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</si>
  <si>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</si>
  <si>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</si>
  <si>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</si>
  <si>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</si>
  <si>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</si>
  <si>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</si>
  <si>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</si>
  <si>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</si>
  <si>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</si>
  <si>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</si>
  <si>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</si>
  <si>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</si>
  <si>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</si>
  <si>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</si>
  <si>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</si>
  <si>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</si>
  <si>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</si>
  <si>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</si>
  <si>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</si>
  <si>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</si>
  <si>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</si>
  <si>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</si>
  <si>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</si>
  <si>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</si>
  <si>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</si>
  <si>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</si>
  <si>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</si>
  <si>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</si>
  <si>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</si>
  <si>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</si>
  <si>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</si>
  <si>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</si>
  <si>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</si>
  <si>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</si>
  <si>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</si>
  <si>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</si>
  <si>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</si>
  <si>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</si>
  <si>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</si>
  <si>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</si>
  <si>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</si>
  <si>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</si>
  <si>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</si>
  <si>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</si>
  <si>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</si>
  <si>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</si>
  <si>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</si>
  <si>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</si>
  <si>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</si>
  <si>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</si>
  <si>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</si>
  <si>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</si>
  <si>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</si>
  <si>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</si>
  <si>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</si>
  <si>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</si>
  <si>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</si>
  <si>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</si>
  <si>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</si>
  <si>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</si>
  <si>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</si>
  <si>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</si>
  <si>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</si>
  <si>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</si>
  <si>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</si>
  <si>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</si>
  <si>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</si>
  <si>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</si>
  <si>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</si>
  <si>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</si>
  <si>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</si>
  <si>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</si>
  <si>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</si>
  <si>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</si>
  <si>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</si>
  <si>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</si>
  <si>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</si>
  <si>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</si>
  <si>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</si>
  <si>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</si>
  <si>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</si>
  <si>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</si>
  <si>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</si>
  <si>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</si>
  <si>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</si>
  <si>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</si>
  <si>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</si>
  <si>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</si>
  <si>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</si>
  <si>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</si>
  <si>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</si>
  <si>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</si>
  <si>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</si>
  <si>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</si>
  <si>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</si>
  <si>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</si>
  <si>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</si>
  <si>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</si>
  <si>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</si>
  <si>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</si>
  <si>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</si>
  <si>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</si>
  <si>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</si>
  <si>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</si>
  <si>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</si>
  <si>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</si>
  <si>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</si>
  <si>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</si>
  <si>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</si>
  <si>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</si>
  <si>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</si>
  <si>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</si>
  <si>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</si>
  <si>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</si>
  <si>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</si>
  <si>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</si>
  <si>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</si>
  <si>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</si>
  <si>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</si>
  <si>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</si>
  <si>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</si>
  <si>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</si>
  <si>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</si>
  <si>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</si>
  <si>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</si>
  <si>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</si>
  <si>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</si>
  <si>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</si>
  <si>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</si>
  <si>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</si>
  <si>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</si>
  <si>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</si>
  <si>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</si>
  <si>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</si>
  <si>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</si>
  <si>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</si>
  <si>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</si>
  <si>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</si>
  <si>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</si>
  <si>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</si>
  <si>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</si>
  <si>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</si>
  <si>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</si>
  <si>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</si>
  <si>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</si>
  <si>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</si>
  <si>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</si>
  <si>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</si>
  <si>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</si>
  <si>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</si>
  <si>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</si>
  <si>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</si>
  <si>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</si>
  <si>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</si>
  <si>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</si>
  <si>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</si>
  <si>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</si>
  <si>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</si>
  <si>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</si>
  <si>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</si>
  <si>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</si>
  <si>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</si>
  <si>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</si>
  <si>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</si>
  <si>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</si>
  <si>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</si>
  <si>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</si>
  <si>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</si>
  <si>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</si>
  <si>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</si>
  <si>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</si>
  <si>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</si>
  <si>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</si>
  <si>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</si>
  <si>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</si>
  <si>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</si>
  <si>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</si>
  <si>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</si>
  <si>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</si>
  <si>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</si>
  <si>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</si>
  <si>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</si>
  <si>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</si>
  <si>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</si>
  <si>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</si>
  <si>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</si>
  <si>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</si>
  <si>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</si>
  <si>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</si>
  <si>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</si>
  <si>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</si>
  <si>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</si>
  <si>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</si>
  <si>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</si>
  <si>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</si>
  <si>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</si>
  <si>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</si>
  <si>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</si>
  <si>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</si>
  <si>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</si>
  <si>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</si>
  <si>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</si>
  <si>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</si>
  <si>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</si>
  <si>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</si>
  <si>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</si>
  <si>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</si>
  <si>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</si>
  <si>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</si>
  <si>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</si>
  <si>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</si>
  <si>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</si>
  <si>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</si>
  <si>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</si>
  <si>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</si>
  <si>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</si>
  <si>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</si>
  <si>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</si>
  <si>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</si>
  <si>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</si>
  <si>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</si>
  <si>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</si>
  <si>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</si>
  <si>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</si>
  <si>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</si>
  <si>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</si>
  <si>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</si>
  <si>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</si>
  <si>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</si>
  <si>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</si>
  <si>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</si>
  <si>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</si>
  <si>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</si>
  <si>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</si>
  <si>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</si>
  <si>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</si>
  <si>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</si>
  <si>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</si>
  <si>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</si>
  <si>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</si>
  <si>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</si>
  <si>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</si>
  <si>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</si>
  <si>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</si>
  <si>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</si>
  <si>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</si>
  <si>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</si>
  <si>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</si>
  <si>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</si>
  <si>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</si>
  <si>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</si>
  <si>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</si>
  <si>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</si>
  <si>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</si>
  <si>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</si>
  <si>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</si>
  <si>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</si>
  <si>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</si>
  <si>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</si>
  <si>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</si>
  <si>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</si>
  <si>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</si>
  <si>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</si>
  <si>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</si>
  <si>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</si>
  <si>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</si>
  <si>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</si>
  <si>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</si>
  <si>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</si>
  <si>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</si>
  <si>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</si>
  <si>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</si>
  <si>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</si>
  <si>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</si>
  <si>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</si>
  <si>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</si>
  <si>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</si>
  <si>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</si>
  <si>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</si>
  <si>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</si>
  <si>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</si>
  <si>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</si>
  <si>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</si>
  <si>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</si>
  <si>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</si>
  <si>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</si>
  <si>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</si>
  <si>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</si>
  <si>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</si>
  <si>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</si>
  <si>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</si>
  <si>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</si>
  <si>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</si>
  <si>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</si>
  <si>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</si>
  <si>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</si>
  <si>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</si>
  <si>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</si>
  <si>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</si>
  <si>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</si>
  <si>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</si>
  <si>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</si>
  <si>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</si>
  <si>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</si>
  <si>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</si>
  <si>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</si>
  <si>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</si>
  <si>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</si>
  <si>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</si>
  <si>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</si>
  <si>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</si>
  <si>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</si>
  <si>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</si>
  <si>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</si>
  <si>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</si>
  <si>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</si>
  <si>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</si>
  <si>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</si>
  <si>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</si>
  <si>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</si>
  <si>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</si>
  <si>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</si>
  <si>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</si>
  <si>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</si>
  <si>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</si>
  <si>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</si>
  <si>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</si>
  <si>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</si>
  <si>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</si>
  <si>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</si>
  <si>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</si>
  <si>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</si>
  <si>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</si>
  <si>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</si>
  <si>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</si>
  <si>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</si>
  <si>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</si>
  <si>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</si>
  <si>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</si>
  <si>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</si>
  <si>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</si>
  <si>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</si>
  <si>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</si>
  <si>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</si>
  <si>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</si>
  <si>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</si>
  <si>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</si>
  <si>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</si>
  <si>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</si>
  <si>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</si>
  <si>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</si>
  <si>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</si>
  <si>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</si>
  <si>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</si>
  <si>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</si>
  <si>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</si>
  <si>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</si>
  <si>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</si>
  <si>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</si>
  <si>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</si>
  <si>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</si>
  <si>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</si>
  <si>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</si>
  <si>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</si>
  <si>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</si>
  <si>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</si>
  <si>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</si>
  <si>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</si>
  <si>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</si>
  <si>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</si>
  <si>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</si>
  <si>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</si>
  <si>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</si>
  <si>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</si>
  <si>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</si>
  <si>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</si>
  <si>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</si>
  <si>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</si>
  <si>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</si>
  <si>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</si>
  <si>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</si>
  <si>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</si>
  <si>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</si>
  <si>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</si>
  <si>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</si>
  <si>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</si>
  <si>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</si>
  <si>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</si>
  <si>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</si>
  <si>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</si>
  <si>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</si>
  <si>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</si>
  <si>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</si>
  <si>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</si>
  <si>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</si>
  <si>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</si>
  <si>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</si>
  <si>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</si>
  <si>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</si>
  <si>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</si>
  <si>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</si>
  <si>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</si>
  <si>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</si>
  <si>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</si>
  <si>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</si>
  <si>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</si>
  <si>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</si>
  <si>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</si>
  <si>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</si>
  <si>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</si>
  <si>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</si>
  <si>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</si>
  <si>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</si>
  <si>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</si>
  <si>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</si>
  <si>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</si>
  <si>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</si>
  <si>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</si>
  <si>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</si>
  <si>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</si>
  <si>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</si>
  <si>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</si>
  <si>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</si>
  <si>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</si>
  <si>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</si>
  <si>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</si>
  <si>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</si>
  <si>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</si>
  <si>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</si>
  <si>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</si>
  <si>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</si>
  <si>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</si>
  <si>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</si>
  <si>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</si>
  <si>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</si>
  <si>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</si>
  <si>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</si>
  <si>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</si>
  <si>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</si>
  <si>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</si>
  <si>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</si>
  <si>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</si>
  <si>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</si>
  <si>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</si>
  <si>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</si>
  <si>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</si>
  <si>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</si>
  <si>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</si>
  <si>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</si>
  <si>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</si>
  <si>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</si>
  <si>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</si>
  <si>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</si>
  <si>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</si>
  <si>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</si>
  <si>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</si>
  <si>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</si>
  <si>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</si>
  <si>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</si>
  <si>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</si>
  <si>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</si>
  <si>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</si>
  <si>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</si>
  <si>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</si>
  <si>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</si>
  <si>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</si>
  <si>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</si>
  <si>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</si>
  <si>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</si>
  <si>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</si>
  <si>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</si>
  <si>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</si>
  <si>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</si>
  <si>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</si>
  <si>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</si>
  <si>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</si>
  <si>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</si>
  <si>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</si>
  <si>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</si>
  <si>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</si>
  <si>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</si>
  <si>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</si>
  <si>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</si>
  <si>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</si>
  <si>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</si>
  <si>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</si>
  <si>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</si>
  <si>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</si>
  <si>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</si>
  <si>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</si>
  <si>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</si>
  <si>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</si>
  <si>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</si>
  <si>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</si>
  <si>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</si>
  <si>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</si>
  <si>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</si>
  <si>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</si>
  <si>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</si>
  <si>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</si>
  <si>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</si>
  <si>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</si>
  <si>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</si>
  <si>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</si>
  <si>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</si>
  <si>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</si>
  <si>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</si>
  <si>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</si>
  <si>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</si>
  <si>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</si>
  <si>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</si>
  <si>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</si>
  <si>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</si>
  <si>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</si>
  <si>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</si>
  <si>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</si>
  <si>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</si>
  <si>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</si>
  <si>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</si>
  <si>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</si>
  <si>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</si>
  <si>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</si>
  <si>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</si>
  <si>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</si>
  <si>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</si>
  <si>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</si>
  <si>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</si>
  <si>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</si>
  <si>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</si>
  <si>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</si>
  <si>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</si>
  <si>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</si>
  <si>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</si>
  <si>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</si>
  <si>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</si>
  <si>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</si>
  <si>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</si>
  <si>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</si>
  <si>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</si>
  <si>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</si>
  <si>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</si>
  <si>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</si>
  <si>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</si>
  <si>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</si>
  <si>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</si>
  <si>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</si>
  <si>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</si>
  <si>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</si>
  <si>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</si>
  <si>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</si>
  <si>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</si>
  <si>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</si>
  <si>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</si>
  <si>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</si>
  <si>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</si>
  <si>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</si>
  <si>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</si>
  <si>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</si>
  <si>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</si>
  <si>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</si>
  <si>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</si>
  <si>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</si>
  <si>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</si>
  <si>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</si>
  <si>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</si>
  <si>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</si>
  <si>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</si>
  <si>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</si>
  <si>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</si>
  <si>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</si>
  <si>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</si>
  <si>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</si>
  <si>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</si>
  <si>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</si>
  <si>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</si>
  <si>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</si>
  <si>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</si>
  <si>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</si>
  <si>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</si>
  <si>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</si>
  <si>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</si>
  <si>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</si>
  <si>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</si>
  <si>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</si>
  <si>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</si>
  <si>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</si>
  <si>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</si>
  <si>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</si>
  <si>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</si>
  <si>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</si>
  <si>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</si>
  <si>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</si>
  <si>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</si>
  <si>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</si>
  <si>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</si>
  <si>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</si>
  <si>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</si>
  <si>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</si>
  <si>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</si>
  <si>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</si>
  <si>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</si>
  <si>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</si>
  <si>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</si>
  <si>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</si>
  <si>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</si>
  <si>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</si>
  <si>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</si>
  <si>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</si>
  <si>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</si>
  <si>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</si>
  <si>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</si>
  <si>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</si>
  <si>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</si>
  <si>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</si>
  <si>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</si>
  <si>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</si>
  <si>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</si>
  <si>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</si>
  <si>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</si>
  <si>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</si>
  <si>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</si>
  <si>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</si>
  <si>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</si>
  <si>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</si>
  <si>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</si>
  <si>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</si>
  <si>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</si>
  <si>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</si>
  <si>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</si>
  <si>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</si>
  <si>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</si>
  <si>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</si>
  <si>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</si>
  <si>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</si>
  <si>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</si>
  <si>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</si>
  <si>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</si>
  <si>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</si>
  <si>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</si>
  <si>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</si>
  <si>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</si>
  <si>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</si>
  <si>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</si>
  <si>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</si>
  <si>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</si>
  <si>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</si>
  <si>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</si>
  <si>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</si>
  <si>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</si>
  <si>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</si>
  <si>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</si>
  <si>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</si>
  <si>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</si>
  <si>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</si>
  <si>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</si>
  <si>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</si>
  <si>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</si>
  <si>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</si>
  <si>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</si>
  <si>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</si>
  <si>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</si>
  <si>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</si>
  <si>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</si>
  <si>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</si>
  <si>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</si>
  <si>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</si>
  <si>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</si>
  <si>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</si>
  <si>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</si>
  <si>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</si>
  <si>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</si>
  <si>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</si>
  <si>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</si>
  <si>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</si>
  <si>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</si>
  <si>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</si>
  <si>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</si>
  <si>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</si>
  <si>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</si>
  <si>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</si>
  <si>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</si>
  <si>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</si>
  <si>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</si>
  <si>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</si>
  <si>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</si>
  <si>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</si>
  <si>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</si>
  <si>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</si>
  <si>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</si>
  <si>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</si>
  <si>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</si>
  <si>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</si>
  <si>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</si>
  <si>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</si>
  <si>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</si>
  <si>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</si>
  <si>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</si>
  <si>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</si>
  <si>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</si>
  <si>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</si>
  <si>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</si>
  <si>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</si>
  <si>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</si>
  <si>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</si>
  <si>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</si>
  <si>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</si>
  <si>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</si>
  <si>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</si>
  <si>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</si>
  <si>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</si>
  <si>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</si>
  <si>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</si>
  <si>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</si>
  <si>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</si>
  <si>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</si>
  <si>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</si>
  <si>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</si>
  <si>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</si>
  <si>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</si>
  <si>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</si>
  <si>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</si>
  <si>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</si>
  <si>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</si>
  <si>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</si>
  <si>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</si>
  <si>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</si>
  <si>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</si>
  <si>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</si>
  <si>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</si>
  <si>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</si>
  <si>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</si>
  <si>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</si>
  <si>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</si>
  <si>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</si>
  <si>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</si>
  <si>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</si>
  <si>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</si>
  <si>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</si>
  <si>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</si>
  <si>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</si>
  <si>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</si>
  <si>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</si>
  <si>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</si>
  <si>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</si>
  <si>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</si>
  <si>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</si>
  <si>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</si>
  <si>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</si>
  <si>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</si>
  <si>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</si>
  <si>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</si>
  <si>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</si>
  <si>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</si>
  <si>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</si>
  <si>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</si>
  <si>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</si>
  <si>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</si>
  <si>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</si>
  <si>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</si>
  <si>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</si>
  <si>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</si>
  <si>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</si>
  <si>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</si>
  <si>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</si>
  <si>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</si>
  <si>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</si>
  <si>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</si>
  <si>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</si>
  <si>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</si>
  <si>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</si>
  <si>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</si>
  <si>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</si>
  <si>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</si>
  <si>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</si>
  <si>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</si>
  <si>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</si>
  <si>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</si>
  <si>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</si>
  <si>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</si>
  <si>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</si>
  <si>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</si>
  <si>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</si>
  <si>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</si>
  <si>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</si>
  <si>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</si>
  <si>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</si>
  <si>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</si>
  <si>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</si>
  <si>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</si>
  <si>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</si>
  <si>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</si>
  <si>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</si>
  <si>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</si>
  <si>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</si>
  <si>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</si>
  <si>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</si>
  <si>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</si>
  <si>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</si>
  <si>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</si>
  <si>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</si>
  <si>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</si>
  <si>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</si>
  <si>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</si>
  <si>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</si>
  <si>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</si>
  <si>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</si>
  <si>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</si>
  <si>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</si>
  <si>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</si>
  <si>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</si>
  <si>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</si>
  <si>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</si>
  <si>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</si>
  <si>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</si>
  <si>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</si>
  <si>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</si>
  <si>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</si>
  <si>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</si>
  <si>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</si>
  <si>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</si>
  <si>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</si>
  <si>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</si>
  <si>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</si>
  <si>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</si>
  <si>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</si>
  <si>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</si>
  <si>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</si>
  <si>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</si>
  <si>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</si>
  <si>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</si>
  <si>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</si>
  <si>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</si>
  <si>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</si>
  <si>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</si>
  <si>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</si>
  <si>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</si>
  <si>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</si>
  <si>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</si>
  <si>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</si>
  <si>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</si>
  <si>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</si>
  <si>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</si>
  <si>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</si>
  <si>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</si>
  <si>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</si>
  <si>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</si>
  <si>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</si>
  <si>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</si>
  <si>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</si>
  <si>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</si>
  <si>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</si>
  <si>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</si>
  <si>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</si>
  <si>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</si>
  <si>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</si>
  <si>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</si>
  <si>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</si>
  <si>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</si>
  <si>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</si>
  <si>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</si>
  <si>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</si>
  <si>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</si>
  <si>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</si>
  <si>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</si>
  <si>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</si>
  <si>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</si>
  <si>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</si>
  <si>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</si>
  <si>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</si>
  <si>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</si>
  <si>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</si>
  <si>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</si>
  <si>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</si>
  <si>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</si>
  <si>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</si>
  <si>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</si>
  <si>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</si>
  <si>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</si>
  <si>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</si>
  <si>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</si>
  <si>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</si>
  <si>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</si>
  <si>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</si>
  <si>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</si>
  <si>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</si>
  <si>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</si>
  <si>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</si>
  <si>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</si>
  <si>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</si>
  <si>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</si>
  <si>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</si>
  <si>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</si>
  <si>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</si>
  <si>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</si>
  <si>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</si>
  <si>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</si>
  <si>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</si>
  <si>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</si>
  <si>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</si>
  <si>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</si>
  <si>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</si>
  <si>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</si>
  <si>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</si>
  <si>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</si>
  <si>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</si>
  <si>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</si>
  <si>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</si>
  <si>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</si>
  <si>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</si>
  <si>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</si>
  <si>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</si>
  <si>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</si>
  <si>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</si>
  <si>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</si>
  <si>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</si>
  <si>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</si>
  <si>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</si>
  <si>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</si>
  <si>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</si>
  <si>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</si>
  <si>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</si>
  <si>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</si>
  <si>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</si>
  <si>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</si>
  <si>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</si>
  <si>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</si>
  <si>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</si>
  <si>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</si>
  <si>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</si>
  <si>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</si>
  <si>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</si>
  <si>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</si>
  <si>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</si>
  <si>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</si>
  <si>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</si>
  <si>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</si>
  <si>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</si>
  <si>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</si>
  <si>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</si>
  <si>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</si>
  <si>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</si>
  <si>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</si>
  <si>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</si>
  <si>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</si>
  <si>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</si>
  <si>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</si>
  <si>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</si>
  <si>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</si>
  <si>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</si>
  <si>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</si>
  <si>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</si>
  <si>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</si>
  <si>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</si>
  <si>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</si>
  <si>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</si>
  <si>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</si>
  <si>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</si>
  <si>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</si>
  <si>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</si>
  <si>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</si>
  <si>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</si>
  <si>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</si>
  <si>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</si>
  <si>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</si>
  <si>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</si>
  <si>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</si>
  <si>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</si>
  <si>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</si>
  <si>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</si>
  <si>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</si>
  <si>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</si>
  <si>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</si>
  <si>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</si>
  <si>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</si>
  <si>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</si>
  <si>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</si>
  <si>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</si>
  <si>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</si>
  <si>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</si>
  <si>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</si>
  <si>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</si>
  <si>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</si>
  <si>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</si>
  <si>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</si>
  <si>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</si>
  <si>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</si>
  <si>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</si>
  <si>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</si>
  <si>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</si>
  <si>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</si>
  <si>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</si>
  <si>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</si>
  <si>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</si>
  <si>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</si>
  <si>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</si>
  <si>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</si>
  <si>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</si>
  <si>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</si>
  <si>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</si>
  <si>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</si>
  <si>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</si>
  <si>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</si>
  <si>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</si>
  <si>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</si>
  <si>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</si>
  <si>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</si>
  <si>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</si>
  <si>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</si>
  <si>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</si>
  <si>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</si>
  <si>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</si>
  <si>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</si>
  <si>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</si>
  <si>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</si>
  <si>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</si>
  <si>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</si>
  <si>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</si>
  <si>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</si>
  <si>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</si>
  <si>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</si>
  <si>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</si>
  <si>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</si>
  <si>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</si>
  <si>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</si>
  <si>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</si>
  <si>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</si>
  <si>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</si>
  <si>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</si>
  <si>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</si>
  <si>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</si>
  <si>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</si>
  <si>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</si>
  <si>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</si>
  <si>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</si>
  <si>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</si>
  <si>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</si>
  <si>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</si>
  <si>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</si>
  <si>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</si>
  <si>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</si>
  <si>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</si>
  <si>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</si>
  <si>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</si>
  <si>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</si>
  <si>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</si>
  <si>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</si>
  <si>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</si>
  <si>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</si>
  <si>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</si>
  <si>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</si>
  <si>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</si>
  <si>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</si>
  <si>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</si>
  <si>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</si>
  <si>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</si>
  <si>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</si>
  <si>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</si>
  <si>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</si>
  <si>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</si>
  <si>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</si>
  <si>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</si>
  <si>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</si>
  <si>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</si>
  <si>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</si>
  <si>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</si>
  <si>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</si>
  <si>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</si>
  <si>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</si>
  <si>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</si>
  <si>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</si>
  <si>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</si>
  <si>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</si>
  <si>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</si>
  <si>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</si>
  <si>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</si>
  <si>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</si>
  <si>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</si>
  <si>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</si>
  <si>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</si>
  <si>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</si>
  <si>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</si>
  <si>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</si>
  <si>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</si>
  <si>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</si>
  <si>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</si>
  <si>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</si>
  <si>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</si>
  <si>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</si>
  <si>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</si>
  <si>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</si>
  <si>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</si>
  <si>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</si>
  <si>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</si>
  <si>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</si>
  <si>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</si>
  <si>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</si>
  <si>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</si>
  <si>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</si>
  <si>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</si>
  <si>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</si>
  <si>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</si>
  <si>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</si>
  <si>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</si>
  <si>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</si>
  <si>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</si>
  <si>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</si>
  <si>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</si>
  <si>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</si>
  <si>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</si>
  <si>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</si>
  <si>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</si>
  <si>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</si>
  <si>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</si>
  <si>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</si>
  <si>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</si>
  <si>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</si>
  <si>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</si>
  <si>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</si>
  <si>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</si>
  <si>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</si>
  <si>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</si>
  <si>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</si>
  <si>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</si>
  <si>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</si>
  <si>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</si>
  <si>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</si>
  <si>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</si>
  <si>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</si>
  <si>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</si>
  <si>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</si>
  <si>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</si>
  <si>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</si>
  <si>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</si>
  <si>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</si>
  <si>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</si>
  <si>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</si>
  <si>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</si>
  <si>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</si>
  <si>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</si>
  <si>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</si>
  <si>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</si>
  <si>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</si>
  <si>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</si>
  <si>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</si>
  <si>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</si>
  <si>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</si>
  <si>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</si>
  <si>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</si>
  <si>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</si>
  <si>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</si>
  <si>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</si>
  <si>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</si>
  <si>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</si>
  <si>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</si>
  <si>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</si>
  <si>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</si>
  <si>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</si>
  <si>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</si>
  <si>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</si>
  <si>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</si>
  <si>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</si>
  <si>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</si>
  <si>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</si>
  <si>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</si>
  <si>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</si>
  <si>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</si>
  <si>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</si>
  <si>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</si>
  <si>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</si>
  <si>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</si>
  <si>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</si>
  <si>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</si>
  <si>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</si>
  <si>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</si>
  <si>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</si>
  <si>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</si>
  <si>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</si>
  <si>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</si>
  <si>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</si>
  <si>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</si>
  <si>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</si>
  <si>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</si>
  <si>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</si>
  <si>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</si>
  <si>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</si>
  <si>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</si>
  <si>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</si>
  <si>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</si>
  <si>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</si>
  <si>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</si>
  <si>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</si>
  <si>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</si>
  <si>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</si>
  <si>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</si>
  <si>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</si>
  <si>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</si>
  <si>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</si>
  <si>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</si>
  <si>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</si>
  <si>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</si>
  <si>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</si>
  <si>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</si>
  <si>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</si>
  <si>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</si>
  <si>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</si>
  <si>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</si>
  <si>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</si>
  <si>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</si>
  <si>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</si>
  <si>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</si>
  <si>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</si>
  <si>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</si>
  <si>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</si>
  <si>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</si>
  <si>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</si>
  <si>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</si>
  <si>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</si>
  <si>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</si>
  <si>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</si>
  <si>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</si>
  <si>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</si>
  <si>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</si>
  <si>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</si>
  <si>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</si>
  <si>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</si>
  <si>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</si>
  <si>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</si>
  <si>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</si>
  <si>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</si>
  <si>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</si>
  <si>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</si>
  <si>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</si>
  <si>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</si>
  <si>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</si>
  <si>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</si>
  <si>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</si>
  <si>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</si>
  <si>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</si>
  <si>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</si>
  <si>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</si>
  <si>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</si>
  <si>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</si>
  <si>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</si>
  <si>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</si>
  <si>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</si>
  <si>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</si>
  <si>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</si>
  <si>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</si>
  <si>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</si>
  <si>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</si>
  <si>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</si>
  <si>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</si>
  <si>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</si>
  <si>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</si>
  <si>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</si>
  <si>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</si>
  <si>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</si>
  <si>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</si>
  <si>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</si>
  <si>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</si>
  <si>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</si>
  <si>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</si>
  <si>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</si>
  <si>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</si>
  <si>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</si>
  <si>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</si>
  <si>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</si>
  <si>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</si>
  <si>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</si>
  <si>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</si>
  <si>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</si>
  <si>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</si>
  <si>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</si>
  <si>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</si>
  <si>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</si>
  <si>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</si>
  <si>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</si>
  <si>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</si>
  <si>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</si>
  <si>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</si>
  <si>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</si>
  <si>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</si>
  <si>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</si>
  <si>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</si>
  <si>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</si>
  <si>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</si>
  <si>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</si>
  <si>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</si>
  <si>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</si>
  <si>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</si>
  <si>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</si>
  <si>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</si>
  <si>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</si>
  <si>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</si>
  <si>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</si>
  <si>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</si>
  <si>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</si>
  <si>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</si>
  <si>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</si>
  <si>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</si>
  <si>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</si>
  <si>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</si>
  <si>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</si>
  <si>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</si>
  <si>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</si>
  <si>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</si>
  <si>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</si>
  <si>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</si>
  <si>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</si>
  <si>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</si>
  <si>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</si>
  <si>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</si>
  <si>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</si>
  <si>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</si>
  <si>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</si>
  <si>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</si>
  <si>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</si>
  <si>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</si>
  <si>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</si>
  <si>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</si>
  <si>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</si>
  <si>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</si>
  <si>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</si>
  <si>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</si>
  <si>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</si>
  <si>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</si>
  <si>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</si>
  <si>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</si>
  <si>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</si>
  <si>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</si>
  <si>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</si>
  <si>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</si>
  <si>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</si>
  <si>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</si>
  <si>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</si>
  <si>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</si>
  <si>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</si>
  <si>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</si>
  <si>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</si>
  <si>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</si>
  <si>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</si>
  <si>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</si>
  <si>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</si>
  <si>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</si>
  <si>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</si>
  <si>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</si>
  <si>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</si>
  <si>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</si>
  <si>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</si>
  <si>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</si>
  <si>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</si>
  <si>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</si>
  <si>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</si>
  <si>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</si>
  <si>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</si>
  <si>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</si>
  <si>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</si>
  <si>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</si>
  <si>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</si>
  <si>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</si>
  <si>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</si>
  <si>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</si>
  <si>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</si>
  <si>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</si>
  <si>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</si>
  <si>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</si>
  <si>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</si>
  <si>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</si>
  <si>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</si>
  <si>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</si>
  <si>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</si>
  <si>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</si>
  <si>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</si>
  <si>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</si>
  <si>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</si>
  <si>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</si>
  <si>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</si>
  <si>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</si>
  <si>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</si>
  <si>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</si>
  <si>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</si>
  <si>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</si>
  <si>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</si>
  <si>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</si>
  <si>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</si>
  <si>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</si>
  <si>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</si>
  <si>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</si>
  <si>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</si>
  <si>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</si>
  <si>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</si>
  <si>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</si>
  <si>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</si>
  <si>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</si>
  <si>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</si>
  <si>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</si>
  <si>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</si>
  <si>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</si>
  <si>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</si>
  <si>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</si>
  <si>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</si>
  <si>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</si>
  <si>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</si>
  <si>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</si>
  <si>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</si>
  <si>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</si>
  <si>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</si>
  <si>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</si>
  <si>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</si>
  <si>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</si>
  <si>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</si>
  <si>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</si>
  <si>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</si>
  <si>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</si>
  <si>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</si>
  <si>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</si>
  <si>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</si>
  <si>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</si>
  <si>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</si>
  <si>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</si>
  <si>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</si>
  <si>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</si>
  <si>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</si>
  <si>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</si>
  <si>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</si>
  <si>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</si>
  <si>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</si>
  <si>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</si>
  <si>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</si>
  <si>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</si>
  <si>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</si>
  <si>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</si>
  <si>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</si>
  <si>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</si>
  <si>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</si>
  <si>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</si>
  <si>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</si>
  <si>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</si>
  <si>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</si>
  <si>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</si>
  <si>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</si>
  <si>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</si>
  <si>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</si>
  <si>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</si>
  <si>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</si>
  <si>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</si>
  <si>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</si>
  <si>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</si>
  <si>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</si>
  <si>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</si>
  <si>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</si>
  <si>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</si>
  <si>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</si>
  <si>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</si>
  <si>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</si>
  <si>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</si>
  <si>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</si>
  <si>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</si>
  <si>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</si>
  <si>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</si>
  <si>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</si>
  <si>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</si>
  <si>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</si>
  <si>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</si>
  <si>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</si>
  <si>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</si>
  <si>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</si>
  <si>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</si>
  <si>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</si>
  <si>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</si>
  <si>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</si>
  <si>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</si>
  <si>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</si>
  <si>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</si>
  <si>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</si>
  <si>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</si>
  <si>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</si>
  <si>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</si>
  <si>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</si>
  <si>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</si>
  <si>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</si>
  <si>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</si>
  <si>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</si>
  <si>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</si>
  <si>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</si>
  <si>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</si>
  <si>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</si>
  <si>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</si>
  <si>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</si>
  <si>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</si>
  <si>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</si>
  <si>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</si>
  <si>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</si>
  <si>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</si>
  <si>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</si>
  <si>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</si>
  <si>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</si>
  <si>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</si>
  <si>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</si>
  <si>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</si>
  <si>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</si>
  <si>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</si>
  <si>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</si>
  <si>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</si>
  <si>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</si>
  <si>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</si>
  <si>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</si>
  <si>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</si>
  <si>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</si>
  <si>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</si>
  <si>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</si>
  <si>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</si>
  <si>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</si>
  <si>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</si>
  <si>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</si>
  <si>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</si>
  <si>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</si>
  <si>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</si>
  <si>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</si>
  <si>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</si>
  <si>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</si>
  <si>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</si>
  <si>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</si>
  <si>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</si>
  <si>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</si>
  <si>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</si>
  <si>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</si>
  <si>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</si>
  <si>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</si>
  <si>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</si>
  <si>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</si>
  <si>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</si>
  <si>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</si>
  <si>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</si>
  <si>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</si>
  <si>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</si>
  <si>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</si>
  <si>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</si>
  <si>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</si>
  <si>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</si>
  <si>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</si>
  <si>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</si>
  <si>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</si>
  <si>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</si>
  <si>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</si>
  <si>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</si>
  <si>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</si>
  <si>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</si>
  <si>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</si>
  <si>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</si>
  <si>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</si>
  <si>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</si>
  <si>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</si>
  <si>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</si>
  <si>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</si>
  <si>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</si>
  <si>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</si>
  <si>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</si>
  <si>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</si>
  <si>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</si>
  <si>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</si>
  <si>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</si>
  <si>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</si>
  <si>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</si>
  <si>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</si>
  <si>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</si>
  <si>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</si>
  <si>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</si>
  <si>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</si>
  <si>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</si>
  <si>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</si>
  <si>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</si>
  <si>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</si>
  <si>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</si>
  <si>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</si>
  <si>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</si>
  <si>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</si>
  <si>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</si>
  <si>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</si>
  <si>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</si>
  <si>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</si>
  <si>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</si>
  <si>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</si>
  <si>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</si>
  <si>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</si>
  <si>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</si>
  <si>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</si>
  <si>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</si>
  <si>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</si>
  <si>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</si>
  <si>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</si>
  <si>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</si>
  <si>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</si>
  <si>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</si>
  <si>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</si>
  <si>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</si>
  <si>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</si>
  <si>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</si>
  <si>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</si>
  <si>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</si>
  <si>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</si>
  <si>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</si>
  <si>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</si>
  <si>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</si>
  <si>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</si>
  <si>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</si>
  <si>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</si>
  <si>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</si>
  <si>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</si>
  <si>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</si>
  <si>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</si>
  <si>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</si>
  <si>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</si>
  <si>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</si>
  <si>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</si>
  <si>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</si>
  <si>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</si>
  <si>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</si>
  <si>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</si>
  <si>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</si>
  <si>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</si>
  <si>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</si>
  <si>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</si>
  <si>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</si>
  <si>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</si>
  <si>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</si>
  <si>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</si>
  <si>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</si>
  <si>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</si>
  <si>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</si>
  <si>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</si>
  <si>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</si>
  <si>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</si>
  <si>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</si>
  <si>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</si>
  <si>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</si>
  <si>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</si>
  <si>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</si>
  <si>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</si>
  <si>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</si>
  <si>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</si>
  <si>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</si>
  <si>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</si>
  <si>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</si>
  <si>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</si>
  <si>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</si>
  <si>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</si>
  <si>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</si>
  <si>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</si>
  <si>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</si>
  <si>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</si>
  <si>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</si>
  <si>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</si>
  <si>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</si>
  <si>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</si>
  <si>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</si>
  <si>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</si>
  <si>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</si>
  <si>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</si>
  <si>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</si>
  <si>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</si>
  <si>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</si>
  <si>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</si>
  <si>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</si>
  <si>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</si>
  <si>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</si>
  <si>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</si>
  <si>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</si>
  <si>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</si>
  <si>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</si>
  <si>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</si>
  <si>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</si>
  <si>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</si>
  <si>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</si>
  <si>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</si>
  <si>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</si>
  <si>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</si>
  <si>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</si>
  <si>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</si>
  <si>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</si>
  <si>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</si>
  <si>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</si>
  <si>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</si>
  <si>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</si>
  <si>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</si>
  <si>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</si>
  <si>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</si>
  <si>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</si>
  <si>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</si>
  <si>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</si>
  <si>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</si>
  <si>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</si>
  <si>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</si>
  <si>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</si>
  <si>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</si>
  <si>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</si>
  <si>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</si>
  <si>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</si>
  <si>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</si>
  <si>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</si>
  <si>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</si>
  <si>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</si>
  <si>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</si>
  <si>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</si>
  <si>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</si>
  <si>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</si>
  <si>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</si>
  <si>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</si>
  <si>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</si>
  <si>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</si>
  <si>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</si>
  <si>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</si>
  <si>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</si>
  <si>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</si>
  <si>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</si>
  <si>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</si>
  <si>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</si>
  <si>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</si>
  <si>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</si>
  <si>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</si>
  <si>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</si>
  <si>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</si>
  <si>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</si>
  <si>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</si>
  <si>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</si>
  <si>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</si>
  <si>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</si>
  <si>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</si>
  <si>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</si>
  <si>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</si>
  <si>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</si>
  <si>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</si>
  <si>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</si>
  <si>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</si>
  <si>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</si>
  <si>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</si>
  <si>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</si>
  <si>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</si>
  <si>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</si>
  <si>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</si>
  <si>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</si>
  <si>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</si>
  <si>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</si>
  <si>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</si>
  <si>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</si>
  <si>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</si>
  <si>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</si>
  <si>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</si>
  <si>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</si>
  <si>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</si>
  <si>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</si>
  <si>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</si>
  <si>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</si>
  <si>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</si>
  <si>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</si>
  <si>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</si>
  <si>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</si>
  <si>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</si>
  <si>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</si>
  <si>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</si>
  <si>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</si>
  <si>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</si>
  <si>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</si>
  <si>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</si>
  <si>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</si>
  <si>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</si>
  <si>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</si>
  <si>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</si>
  <si>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</si>
  <si>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</si>
  <si>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</si>
  <si>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</si>
  <si>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</si>
  <si>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</si>
  <si>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</si>
  <si>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</si>
  <si>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</si>
  <si>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</si>
  <si>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</si>
  <si>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</si>
  <si>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</si>
  <si>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</si>
  <si>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</si>
  <si>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</si>
  <si>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</si>
  <si>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</si>
  <si>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</si>
  <si>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</si>
  <si>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</si>
  <si>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</si>
  <si>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</si>
  <si>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</si>
  <si>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</si>
  <si>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</si>
  <si>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</si>
  <si>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</si>
  <si>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</si>
  <si>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</si>
  <si>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</si>
  <si>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</si>
  <si>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</si>
  <si>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</si>
  <si>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</si>
  <si>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</si>
  <si>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</si>
  <si>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</si>
  <si>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</si>
  <si>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</si>
  <si>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</si>
  <si>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</si>
  <si>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</si>
  <si>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</si>
  <si>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</si>
  <si>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</si>
  <si>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</si>
  <si>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</si>
  <si>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</si>
  <si>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</si>
  <si>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</si>
  <si>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</si>
  <si>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</si>
  <si>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</si>
  <si>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</si>
  <si>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</si>
  <si>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</si>
  <si>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</si>
  <si>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</si>
  <si>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</si>
  <si>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</si>
  <si>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</si>
  <si>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</si>
  <si>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</si>
  <si>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</si>
  <si>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</si>
  <si>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</si>
  <si>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</si>
  <si>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</si>
  <si>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</si>
  <si>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</si>
  <si>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</si>
  <si>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</si>
  <si>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</si>
  <si>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</si>
  <si>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</si>
  <si>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</si>
  <si>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</si>
  <si>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</si>
  <si>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</si>
  <si>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</si>
  <si>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</si>
  <si>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</si>
  <si>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</si>
  <si>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</si>
  <si>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</si>
  <si>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</si>
  <si>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</si>
  <si>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</si>
  <si>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</si>
  <si>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</si>
  <si>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</si>
  <si>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</si>
  <si>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</si>
  <si>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</si>
  <si>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</si>
  <si>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</si>
  <si>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</si>
  <si>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</si>
  <si>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</si>
  <si>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</si>
  <si>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</si>
  <si>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</si>
  <si>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</si>
  <si>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</si>
  <si>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</si>
  <si>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</si>
  <si>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</si>
  <si>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</si>
  <si>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</si>
  <si>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</si>
  <si>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</si>
  <si>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</si>
  <si>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</si>
  <si>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</si>
  <si>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</si>
  <si>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</si>
  <si>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</si>
  <si>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</si>
  <si>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</si>
  <si>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</si>
  <si>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</si>
  <si>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</si>
  <si>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</si>
  <si>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</si>
  <si>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</si>
  <si>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</si>
  <si>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</si>
  <si>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</si>
  <si>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</si>
  <si>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</si>
  <si>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</si>
  <si>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</si>
  <si>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</si>
  <si>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</si>
  <si>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</si>
  <si>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</si>
  <si>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</si>
  <si>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</si>
  <si>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</si>
  <si>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</si>
  <si>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</si>
  <si>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</si>
  <si>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</si>
  <si>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</si>
  <si>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</si>
  <si>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</si>
  <si>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</si>
  <si>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</si>
  <si>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</si>
  <si>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</si>
  <si>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</si>
  <si>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</si>
  <si>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</si>
  <si>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</si>
  <si>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</si>
  <si>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</si>
  <si>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</si>
  <si>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</si>
  <si>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</si>
  <si>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</si>
  <si>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</si>
  <si>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</si>
  <si>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</si>
  <si>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</si>
  <si>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</si>
  <si>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</si>
  <si>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</si>
  <si>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</si>
  <si>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</si>
  <si>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</si>
  <si>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</si>
  <si>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</si>
  <si>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</si>
  <si>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</si>
  <si>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</si>
  <si>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</si>
  <si>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</si>
  <si>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</si>
  <si>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</si>
  <si>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</si>
  <si>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</si>
  <si>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</si>
  <si>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</si>
  <si>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</si>
  <si>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</si>
  <si>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</si>
  <si>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</si>
  <si>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</si>
  <si>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</si>
  <si>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</si>
  <si>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</si>
  <si>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</si>
  <si>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</si>
  <si>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</si>
  <si>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</si>
  <si>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</si>
  <si>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</si>
  <si>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</si>
  <si>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</si>
  <si>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</si>
  <si>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</si>
  <si>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</si>
  <si>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</si>
  <si>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</si>
  <si>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</si>
  <si>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</si>
  <si>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</si>
  <si>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</si>
  <si>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</si>
  <si>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</si>
  <si>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</si>
  <si>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</si>
  <si>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</si>
  <si>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</si>
  <si>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</si>
  <si>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</si>
  <si>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</si>
  <si>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</si>
  <si>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</si>
  <si>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</si>
  <si>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</si>
  <si>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</si>
  <si>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</si>
  <si>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</si>
  <si>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</si>
  <si>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</si>
  <si>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</si>
  <si>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</si>
  <si>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</si>
  <si>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</si>
  <si>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</si>
  <si>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</si>
  <si>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</si>
  <si>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</si>
  <si>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</si>
  <si>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</si>
  <si>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</si>
  <si>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</si>
  <si>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</si>
  <si>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</si>
  <si>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</si>
  <si>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</si>
  <si>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</si>
  <si>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</si>
  <si>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</si>
  <si>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</si>
  <si>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</si>
  <si>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</si>
  <si>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</si>
  <si>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</si>
  <si>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</si>
  <si>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</si>
  <si>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</si>
  <si>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</si>
  <si>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</si>
  <si>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</si>
  <si>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</si>
  <si>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</si>
  <si>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</si>
  <si>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</si>
  <si>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</si>
  <si>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</si>
  <si>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</si>
  <si>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</si>
  <si>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</si>
  <si>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</si>
  <si>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</si>
  <si>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</si>
  <si>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</si>
  <si>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</si>
  <si>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</si>
  <si>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</si>
  <si>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</si>
  <si>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</si>
  <si>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</si>
  <si>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</si>
  <si>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</si>
  <si>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</si>
  <si>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</si>
  <si>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</si>
  <si>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</si>
  <si>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</si>
  <si>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</si>
  <si>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</si>
  <si>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</si>
  <si>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</si>
  <si>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</si>
  <si>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</si>
  <si>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</si>
  <si>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</si>
  <si>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</si>
  <si>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</si>
  <si>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</si>
  <si>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</si>
  <si>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</si>
  <si>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</si>
  <si>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</si>
  <si>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</si>
  <si>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</si>
  <si>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</si>
  <si>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</si>
  <si>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</si>
  <si>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</si>
  <si>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</si>
  <si>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</si>
  <si>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</si>
  <si>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</si>
  <si>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</si>
  <si>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</si>
  <si>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</si>
  <si>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</si>
  <si>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</si>
  <si>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</si>
  <si>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</si>
  <si>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</si>
  <si>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</si>
  <si>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</si>
  <si>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</si>
  <si>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</si>
  <si>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</si>
  <si>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</si>
  <si>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</si>
  <si>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</si>
  <si>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</si>
  <si>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</si>
  <si>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</si>
  <si>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</si>
  <si>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</si>
  <si>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</si>
  <si>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</si>
  <si>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</si>
  <si>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</si>
  <si>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</si>
  <si>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</si>
  <si>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</si>
  <si>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</si>
  <si>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</si>
  <si>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</si>
  <si>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</si>
  <si>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</si>
  <si>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</si>
  <si>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</si>
  <si>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</si>
  <si>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</si>
  <si>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</si>
  <si>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</si>
  <si>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</si>
  <si>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</si>
  <si>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</si>
  <si>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</si>
  <si>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</si>
  <si>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</si>
  <si>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</si>
  <si>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</si>
  <si>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</si>
  <si>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</si>
  <si>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</si>
  <si>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</si>
  <si>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</si>
  <si>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</si>
  <si>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</si>
  <si>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</si>
  <si>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</si>
  <si>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</si>
  <si>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</si>
  <si>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</si>
  <si>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</si>
  <si>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</si>
  <si>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</si>
  <si>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</si>
  <si>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</si>
  <si>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</si>
  <si>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</si>
  <si>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</si>
  <si>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</si>
  <si>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</si>
  <si>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</si>
  <si>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</si>
  <si>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</si>
  <si>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</si>
  <si>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</si>
  <si>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</si>
  <si>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</si>
  <si>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</si>
  <si>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</si>
  <si>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</si>
  <si>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</si>
  <si>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</si>
  <si>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</si>
  <si>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</si>
  <si>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</si>
  <si>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</si>
  <si>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</si>
  <si>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</si>
  <si>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</si>
  <si>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</si>
  <si>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</si>
  <si>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</si>
  <si>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</si>
  <si>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</si>
  <si>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</si>
  <si>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</si>
  <si>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</si>
  <si>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</si>
  <si>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</si>
  <si>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</si>
  <si>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</si>
  <si>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</si>
  <si>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</si>
  <si>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</si>
  <si>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</si>
  <si>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</si>
  <si>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</si>
  <si>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</si>
  <si>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</si>
  <si>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</si>
  <si>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</si>
  <si>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</si>
  <si>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</si>
  <si>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</si>
  <si>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</si>
  <si>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</si>
  <si>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</si>
  <si>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</si>
  <si>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</si>
  <si>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</si>
  <si>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</si>
  <si>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</si>
  <si>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</si>
  <si>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</si>
  <si>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</si>
  <si>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</si>
  <si>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</si>
  <si>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</si>
  <si>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</si>
  <si>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</si>
  <si>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</si>
  <si>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</si>
  <si>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</si>
  <si>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</si>
  <si>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</si>
  <si>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</si>
  <si>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</si>
  <si>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</si>
  <si>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</si>
  <si>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</si>
  <si>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</si>
  <si>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</si>
  <si>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</si>
  <si>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</si>
  <si>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</si>
  <si>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</si>
  <si>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</si>
  <si>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</si>
  <si>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</si>
  <si>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</si>
  <si>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</si>
  <si>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</si>
  <si>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</si>
  <si>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</si>
  <si>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</si>
  <si>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</si>
  <si>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</si>
  <si>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</si>
  <si>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</si>
  <si>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</si>
  <si>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</si>
  <si>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</si>
  <si>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</si>
  <si>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</si>
  <si>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</si>
  <si>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</si>
  <si>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</si>
  <si>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</si>
  <si>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</si>
  <si>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</si>
  <si>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</si>
  <si>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</si>
  <si>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</si>
  <si>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</si>
  <si>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</si>
  <si>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</si>
  <si>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</si>
  <si>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</si>
  <si>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</si>
  <si>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</si>
  <si>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</si>
  <si>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</si>
  <si>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</si>
  <si>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</si>
  <si>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</si>
  <si>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</si>
  <si>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</si>
  <si>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</si>
  <si>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</si>
  <si>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</si>
  <si>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</si>
  <si>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</si>
  <si>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</si>
  <si>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</si>
  <si>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</si>
  <si>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</si>
  <si>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</si>
  <si>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</si>
  <si>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</si>
  <si>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</si>
  <si>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</si>
  <si>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</si>
  <si>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</si>
  <si>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</si>
  <si>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</si>
  <si>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</si>
  <si>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</si>
  <si>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</si>
  <si>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</si>
  <si>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</si>
  <si>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</si>
  <si>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</si>
  <si>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</si>
  <si>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</si>
  <si>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</si>
  <si>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</si>
  <si>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</si>
  <si>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</si>
  <si>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</si>
  <si>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</si>
  <si>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</si>
  <si>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</si>
  <si>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</si>
  <si>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</si>
  <si>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</si>
  <si>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</si>
  <si>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</si>
  <si>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</si>
  <si>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</si>
  <si>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</si>
  <si>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</si>
  <si>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</si>
  <si>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</si>
  <si>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</si>
  <si>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</si>
  <si>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</si>
  <si>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</si>
  <si>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</si>
  <si>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</si>
  <si>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</si>
  <si>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</si>
  <si>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</si>
  <si>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</si>
  <si>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</si>
  <si>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</si>
  <si>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</si>
  <si>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</si>
  <si>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</si>
  <si>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</si>
  <si>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</si>
  <si>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</si>
  <si>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</si>
  <si>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</si>
  <si>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</si>
  <si>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</si>
  <si>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</si>
  <si>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</si>
  <si>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</si>
  <si>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</si>
  <si>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</si>
  <si>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</si>
  <si>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</si>
  <si>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</si>
  <si>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</si>
  <si>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</si>
  <si>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</si>
  <si>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</si>
  <si>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</si>
  <si>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</si>
  <si>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</si>
  <si>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</si>
  <si>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</si>
  <si>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</si>
  <si>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</si>
  <si>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</si>
  <si>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</si>
  <si>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</si>
  <si>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</si>
  <si>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</si>
  <si>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</si>
  <si>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</si>
  <si>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</si>
  <si>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</si>
  <si>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</si>
  <si>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</si>
  <si>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</si>
  <si>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</si>
  <si>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</si>
  <si>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</si>
  <si>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</si>
  <si>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</si>
  <si>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</si>
  <si>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</si>
  <si>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</si>
  <si>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</si>
  <si>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</si>
  <si>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</si>
  <si>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</si>
  <si>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</si>
  <si>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</si>
  <si>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</si>
  <si>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</si>
  <si>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</si>
  <si>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</si>
  <si>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</si>
  <si>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</si>
  <si>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</si>
  <si>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</si>
  <si>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</si>
  <si>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</si>
  <si>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</si>
  <si>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</si>
  <si>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</si>
  <si>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</si>
  <si>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</si>
  <si>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</si>
  <si>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</si>
  <si>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</si>
  <si>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</si>
  <si>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</si>
  <si>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</si>
  <si>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</si>
  <si>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</si>
  <si>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</si>
  <si>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</si>
  <si>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</si>
  <si>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</si>
  <si>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</si>
  <si>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</si>
  <si>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</si>
  <si>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</si>
  <si>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</si>
  <si>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</si>
  <si>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</si>
  <si>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</si>
  <si>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</si>
  <si>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</si>
  <si>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</si>
  <si>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</si>
  <si>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</si>
  <si>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</si>
  <si>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</si>
  <si>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</si>
  <si>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</si>
  <si>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</si>
  <si>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</si>
  <si>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</si>
  <si>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</si>
  <si>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</si>
  <si>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</si>
  <si>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</si>
  <si>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</si>
  <si>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</si>
  <si>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</si>
  <si>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</si>
  <si>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</si>
  <si>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</si>
  <si>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</si>
  <si>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</si>
  <si>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</si>
  <si>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</si>
  <si>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</si>
  <si>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</si>
  <si>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</si>
  <si>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</si>
  <si>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</si>
  <si>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</si>
  <si>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</si>
  <si>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</si>
  <si>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</si>
  <si>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</si>
  <si>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</si>
  <si>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</si>
  <si>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</si>
  <si>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</si>
  <si>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</si>
  <si>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</si>
  <si>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</si>
  <si>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</si>
  <si>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</si>
  <si>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</si>
  <si>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</si>
  <si>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</si>
  <si>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</si>
  <si>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</si>
  <si>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</si>
  <si>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</si>
  <si>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</si>
  <si>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</si>
  <si>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</si>
  <si>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</si>
  <si>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</si>
  <si>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</si>
  <si>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</si>
  <si>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</si>
  <si>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</si>
  <si>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</si>
  <si>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</si>
  <si>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</si>
  <si>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</si>
  <si>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</si>
  <si>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</si>
  <si>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</si>
  <si>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</si>
  <si>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</si>
  <si>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</si>
  <si>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</si>
  <si>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</si>
  <si>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</si>
  <si>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</si>
  <si>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</si>
  <si>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</si>
  <si>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</si>
  <si>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</si>
  <si>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</si>
  <si>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</si>
  <si>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</si>
  <si>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</si>
  <si>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</si>
  <si>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</si>
  <si>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</si>
  <si>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</si>
  <si>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</si>
  <si>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</si>
  <si>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</si>
  <si>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</si>
  <si>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</si>
  <si>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</si>
  <si>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</si>
  <si>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</si>
  <si>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</si>
  <si>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</si>
  <si>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</si>
  <si>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</si>
  <si>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</si>
  <si>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</si>
  <si>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</si>
  <si>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</si>
  <si>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</si>
  <si>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</si>
  <si>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</si>
  <si>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</si>
  <si>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</si>
  <si>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</si>
  <si>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</si>
  <si>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</si>
  <si>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</si>
  <si>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</si>
  <si>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</si>
  <si>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</si>
  <si>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</si>
  <si>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</si>
  <si>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</si>
  <si>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</si>
  <si>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</si>
  <si>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</si>
  <si>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</si>
  <si>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</si>
  <si>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</si>
  <si>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</si>
  <si>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</si>
  <si>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</si>
  <si>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</si>
  <si>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</si>
  <si>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</si>
  <si>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</si>
  <si>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</si>
  <si>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</si>
  <si>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</si>
  <si>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</si>
  <si>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</si>
  <si>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</si>
  <si>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</si>
  <si>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</si>
  <si>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</si>
  <si>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</si>
  <si>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</si>
  <si>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</si>
  <si>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</si>
  <si>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</si>
  <si>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</si>
  <si>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</si>
  <si>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</si>
  <si>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</si>
  <si>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</si>
  <si>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</si>
  <si>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</si>
  <si>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</si>
  <si>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</si>
  <si>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</si>
  <si>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</si>
  <si>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</si>
  <si>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</si>
  <si>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</si>
  <si>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</si>
  <si>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</si>
  <si>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</si>
  <si>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</si>
  <si>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</si>
  <si>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</si>
  <si>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</si>
  <si>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</si>
  <si>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</si>
  <si>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</si>
  <si>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</si>
  <si>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</si>
  <si>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</si>
  <si>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</si>
  <si>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</si>
  <si>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</si>
  <si>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</si>
  <si>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</si>
  <si>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</si>
  <si>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</si>
  <si>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</si>
  <si>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</si>
  <si>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</si>
  <si>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</si>
  <si>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</si>
  <si>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</si>
  <si>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</si>
  <si>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</si>
  <si>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</si>
  <si>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</si>
  <si>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</si>
  <si>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</si>
  <si>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</si>
  <si>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</si>
  <si>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</si>
  <si>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</si>
  <si>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</si>
  <si>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</si>
  <si>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</si>
  <si>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</si>
  <si>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</si>
  <si>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</si>
  <si>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</si>
  <si>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</si>
  <si>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</si>
  <si>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</si>
  <si>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</si>
  <si>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</si>
  <si>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</si>
  <si>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</si>
  <si>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</si>
  <si>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</si>
  <si>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</si>
  <si>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</si>
  <si>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</si>
  <si>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</si>
  <si>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</si>
  <si>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</si>
  <si>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</si>
  <si>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</si>
  <si>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</si>
  <si>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</si>
  <si>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</si>
  <si>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</si>
  <si>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</si>
  <si>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</si>
  <si>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</si>
  <si>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</si>
  <si>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</si>
  <si>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</si>
  <si>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</si>
  <si>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</si>
  <si>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</si>
  <si>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</si>
  <si>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</si>
  <si>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</si>
  <si>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</si>
  <si>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</si>
  <si>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</si>
  <si>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</si>
  <si>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</si>
  <si>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</si>
  <si>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</si>
  <si>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</si>
  <si>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</si>
  <si>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</si>
  <si>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</si>
  <si>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</si>
  <si>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</si>
  <si>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</si>
  <si>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</si>
  <si>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</si>
  <si>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</si>
  <si>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</si>
  <si>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</si>
  <si>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</si>
  <si>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</si>
  <si>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</si>
  <si>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</si>
  <si>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</si>
  <si>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</si>
  <si>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</si>
  <si>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</si>
  <si>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</si>
  <si>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</si>
  <si>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</si>
  <si>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</si>
  <si>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</si>
  <si>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</si>
  <si>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</si>
  <si>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</si>
  <si>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</si>
  <si>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</si>
  <si>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</si>
  <si>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</si>
  <si>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</si>
  <si>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</si>
  <si>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</si>
  <si>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</si>
  <si>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</si>
  <si>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</si>
  <si>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</si>
  <si>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</si>
  <si>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</si>
  <si>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</si>
  <si>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</si>
  <si>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</si>
  <si>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</si>
  <si>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</si>
  <si>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</si>
  <si>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</si>
  <si>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</si>
  <si>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</si>
  <si>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</si>
  <si>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</si>
  <si>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</si>
  <si>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</si>
  <si>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</si>
  <si>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</si>
  <si>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</si>
  <si>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</si>
  <si>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</si>
  <si>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</si>
  <si>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</si>
  <si>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</si>
  <si>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</si>
  <si>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</si>
  <si>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</si>
  <si>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</si>
  <si>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</si>
  <si>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</si>
  <si>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</si>
  <si>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</si>
  <si>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</si>
  <si>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</si>
  <si>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</si>
  <si>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</si>
  <si>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</si>
  <si>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</si>
  <si>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</si>
  <si>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</si>
  <si>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</si>
  <si>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</si>
  <si>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</si>
  <si>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</si>
  <si>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</si>
  <si>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</si>
  <si>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</si>
  <si>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</si>
  <si>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</si>
  <si>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</si>
  <si>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</si>
  <si>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</si>
  <si>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</si>
  <si>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</si>
  <si>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</si>
  <si>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</si>
  <si>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</si>
  <si>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</si>
  <si>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</si>
  <si>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</si>
  <si>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</si>
  <si>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</si>
  <si>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</si>
  <si>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</si>
  <si>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</si>
  <si>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</si>
  <si>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</si>
  <si>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</si>
  <si>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</si>
  <si>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</si>
  <si>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</si>
  <si>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</si>
  <si>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</si>
  <si>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</si>
  <si>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</si>
  <si>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</si>
  <si>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</si>
  <si>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</si>
  <si>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</si>
  <si>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</si>
  <si>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</si>
  <si>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</si>
  <si>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</si>
  <si>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</si>
  <si>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</si>
  <si>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</si>
  <si>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</si>
  <si>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</si>
  <si>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</si>
  <si>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</si>
  <si>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</si>
  <si>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</si>
  <si>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</si>
  <si>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</si>
  <si>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</si>
  <si>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</si>
  <si>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</si>
  <si>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</si>
  <si>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</si>
  <si>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</si>
  <si>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</si>
  <si>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</si>
  <si>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</si>
  <si>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</si>
  <si>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</si>
  <si>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</si>
  <si>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</si>
  <si>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</si>
  <si>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</si>
  <si>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</si>
  <si>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</si>
  <si>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</si>
  <si>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</si>
  <si>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</si>
  <si>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</si>
  <si>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</si>
  <si>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</si>
  <si>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</si>
  <si>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</si>
  <si>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</si>
  <si>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</si>
  <si>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</si>
  <si>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</si>
  <si>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</si>
  <si>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</si>
  <si>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</si>
  <si>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</si>
  <si>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</si>
  <si>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</si>
  <si>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</si>
  <si>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</si>
  <si>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</si>
  <si>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</si>
  <si>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</si>
  <si>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</si>
  <si>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</si>
  <si>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</si>
  <si>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</si>
  <si>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</si>
  <si>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</si>
  <si>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</si>
  <si>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</si>
  <si>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</si>
  <si>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</si>
  <si>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</si>
  <si>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</si>
  <si>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</si>
  <si>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</si>
  <si>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</si>
  <si>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</si>
  <si>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</si>
  <si>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</si>
  <si>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</si>
  <si>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</si>
  <si>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</si>
  <si>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</si>
  <si>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</si>
  <si>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</si>
  <si>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</si>
  <si>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</si>
  <si>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</si>
  <si>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</si>
  <si>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</si>
  <si>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</si>
  <si>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</si>
  <si>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</si>
  <si>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</si>
  <si>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</si>
  <si>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</si>
  <si>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</si>
  <si>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</si>
  <si>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</si>
  <si>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</si>
  <si>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</si>
  <si>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</si>
  <si>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</si>
  <si>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</si>
  <si>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</si>
  <si>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</si>
  <si>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</si>
  <si>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</si>
  <si>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</si>
  <si>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</si>
  <si>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</si>
  <si>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</si>
  <si>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</si>
  <si>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</si>
  <si>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</si>
  <si>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</si>
  <si>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</si>
  <si>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</si>
  <si>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</si>
  <si>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</si>
  <si>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</si>
  <si>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</si>
  <si>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</si>
  <si>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</si>
  <si>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</si>
  <si>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</si>
  <si>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</si>
  <si>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</si>
  <si>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</si>
  <si>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</si>
  <si>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</si>
  <si>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</si>
  <si>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</si>
  <si>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</si>
  <si>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</si>
  <si>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</si>
  <si>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</si>
  <si>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</si>
  <si>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</si>
  <si>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</si>
  <si>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</si>
  <si>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</si>
  <si>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</si>
  <si>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</si>
  <si>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</si>
  <si>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</si>
  <si>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</si>
  <si>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</si>
  <si>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</si>
  <si>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</si>
  <si>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</si>
  <si>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</si>
  <si>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</si>
  <si>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</si>
  <si>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</si>
  <si>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</si>
  <si>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</si>
  <si>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</si>
  <si>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</si>
  <si>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</si>
  <si>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</si>
  <si>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</si>
  <si>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</si>
  <si>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</si>
  <si>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</si>
  <si>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</si>
  <si>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</si>
  <si>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</si>
  <si>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</si>
  <si>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</si>
  <si>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</si>
  <si>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</si>
  <si>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</si>
  <si>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</si>
  <si>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</si>
  <si>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</si>
  <si>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</si>
  <si>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</si>
  <si>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</si>
  <si>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</si>
  <si>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</si>
  <si>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</si>
  <si>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</si>
  <si>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</si>
  <si>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</si>
  <si>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</si>
  <si>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</si>
  <si>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</si>
  <si>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</si>
  <si>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</si>
  <si>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</si>
  <si>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</si>
  <si>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</si>
  <si>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</si>
  <si>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</si>
  <si>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</si>
  <si>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</si>
  <si>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</si>
  <si>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</si>
  <si>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</si>
  <si>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</si>
  <si>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</si>
  <si>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</si>
  <si>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</si>
  <si>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</si>
  <si>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</si>
  <si>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</si>
  <si>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</si>
  <si>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</si>
  <si>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</si>
  <si>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</si>
  <si>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</si>
  <si>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</si>
  <si>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</si>
  <si>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</si>
  <si>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</si>
  <si>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</si>
  <si>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</si>
  <si>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</si>
  <si>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</si>
  <si>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</si>
  <si>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</si>
  <si>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</si>
  <si>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</si>
  <si>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</si>
  <si>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</si>
  <si>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</si>
  <si>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</si>
  <si>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</si>
  <si>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</si>
  <si>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</si>
  <si>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</si>
  <si>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</si>
  <si>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</si>
  <si>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</si>
  <si>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</si>
  <si>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</si>
  <si>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</si>
  <si>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</si>
  <si>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</si>
  <si>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</si>
  <si>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</si>
  <si>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</si>
  <si>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</si>
  <si>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</si>
  <si>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</si>
  <si>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</si>
  <si>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</si>
  <si>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</si>
  <si>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</si>
  <si>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</si>
  <si>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</si>
  <si>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</si>
  <si>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</si>
  <si>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</si>
  <si>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</si>
  <si>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</si>
  <si>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</si>
  <si>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</si>
  <si>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</si>
  <si>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</si>
  <si>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</si>
  <si>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</si>
  <si>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</si>
  <si>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</si>
  <si>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</si>
  <si>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</si>
  <si>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</si>
  <si>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</si>
  <si>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</si>
  <si>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</si>
  <si>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</si>
  <si>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</si>
  <si>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</si>
  <si>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</si>
  <si>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</si>
  <si>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</si>
  <si>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</si>
  <si>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</si>
  <si>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</si>
  <si>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</si>
  <si>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</si>
  <si>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</si>
  <si>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</si>
  <si>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</si>
  <si>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</si>
  <si>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</si>
  <si>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</si>
  <si>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</si>
  <si>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</si>
  <si>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</si>
  <si>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</si>
  <si>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</si>
  <si>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</si>
  <si>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</si>
  <si>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</si>
  <si>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</si>
  <si>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</si>
  <si>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</si>
  <si>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</si>
  <si>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</si>
  <si>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</si>
  <si>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</si>
  <si>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</si>
  <si>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</si>
  <si>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</si>
  <si>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</si>
  <si>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</si>
  <si>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</si>
  <si>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</si>
  <si>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</si>
  <si>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</si>
  <si>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</si>
  <si>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</si>
  <si>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</si>
  <si>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</si>
  <si>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</si>
  <si>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</si>
  <si>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</si>
  <si>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</si>
  <si>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</si>
  <si>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</si>
  <si>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</si>
  <si>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</si>
  <si>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</si>
  <si>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</si>
  <si>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</si>
  <si>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</si>
  <si>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</si>
  <si>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</si>
  <si>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</si>
  <si>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</si>
  <si>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</si>
  <si>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</si>
  <si>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</si>
  <si>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</si>
  <si>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</si>
  <si>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</si>
  <si>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</si>
  <si>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</si>
  <si>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</si>
  <si>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</si>
  <si>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</si>
  <si>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</si>
  <si>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</si>
  <si>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</si>
  <si>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</si>
  <si>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</si>
  <si>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</si>
  <si>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</si>
  <si>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</si>
  <si>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</si>
  <si>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</si>
  <si>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</si>
  <si>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</si>
  <si>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</si>
  <si>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</si>
  <si>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</si>
  <si>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</si>
  <si>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</si>
  <si>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</si>
  <si>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</si>
  <si>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</si>
  <si>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</si>
  <si>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</si>
  <si>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</si>
  <si>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</si>
  <si>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</si>
  <si>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</si>
  <si>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</si>
  <si>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</si>
  <si>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</si>
  <si>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</si>
  <si>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</si>
  <si>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</si>
  <si>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</si>
  <si>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</si>
  <si>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</si>
  <si>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</si>
  <si>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</si>
  <si>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</si>
  <si>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</si>
  <si>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</si>
  <si>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</si>
  <si>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</si>
  <si>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</si>
  <si>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</si>
  <si>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</si>
  <si>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</si>
  <si>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</si>
  <si>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</si>
  <si>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</si>
  <si>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</si>
  <si>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</si>
  <si>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</si>
  <si>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</si>
  <si>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</si>
  <si>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</si>
  <si>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</si>
  <si>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</si>
  <si>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</si>
  <si>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</si>
  <si>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</si>
  <si>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</si>
  <si>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</si>
  <si>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</si>
  <si>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</si>
  <si>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</si>
  <si>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</si>
  <si>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</si>
  <si>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</si>
  <si>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</si>
  <si>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</si>
  <si>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</si>
  <si>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</si>
  <si>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</si>
  <si>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</si>
  <si>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</si>
  <si>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</si>
  <si>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</si>
  <si>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</si>
  <si>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</si>
  <si>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</si>
  <si>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</si>
  <si>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</si>
  <si>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</si>
  <si>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</si>
  <si>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</si>
  <si>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</si>
  <si>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</si>
  <si>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</si>
  <si>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</si>
  <si>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</si>
  <si>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</si>
  <si>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</si>
  <si>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</si>
  <si>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</si>
  <si>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</si>
  <si>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</si>
  <si>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</si>
  <si>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</si>
  <si>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</si>
  <si>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</si>
  <si>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</si>
  <si>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</si>
  <si>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</si>
  <si>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</si>
  <si>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</si>
  <si>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</si>
  <si>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</si>
  <si>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</si>
  <si>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</si>
  <si>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</si>
  <si>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</si>
  <si>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</si>
  <si>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</si>
  <si>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</si>
  <si>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</si>
  <si>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</si>
  <si>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</si>
  <si>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</si>
  <si>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</si>
  <si>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</si>
  <si>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</si>
  <si>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</si>
  <si>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</si>
  <si>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</si>
  <si>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</si>
  <si>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</si>
  <si>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</si>
  <si>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</si>
  <si>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</si>
  <si>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</si>
  <si>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</si>
  <si>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</si>
  <si>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</si>
  <si>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</si>
  <si>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</si>
  <si>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</si>
  <si>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</si>
  <si>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</si>
  <si>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</si>
  <si>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</si>
  <si>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</si>
  <si>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</si>
  <si>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</si>
  <si>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</si>
  <si>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</si>
  <si>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</si>
  <si>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</si>
  <si>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</si>
  <si>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</si>
  <si>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</si>
  <si>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</si>
  <si>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</si>
  <si>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</si>
  <si>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</si>
  <si>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</si>
  <si>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</si>
  <si>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</si>
  <si>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</si>
  <si>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</si>
  <si>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</si>
  <si>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</si>
  <si>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</si>
  <si>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</si>
  <si>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</si>
  <si>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</si>
  <si>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</si>
  <si>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</si>
  <si>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</si>
  <si>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</si>
  <si>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</si>
  <si>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</si>
  <si>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</si>
  <si>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</si>
  <si>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</si>
  <si>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</si>
  <si>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</si>
  <si>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</si>
  <si>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</si>
  <si>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</si>
  <si>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</si>
  <si>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</si>
  <si>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</si>
  <si>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</si>
  <si>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</si>
  <si>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</si>
  <si>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</si>
  <si>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</si>
  <si>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</si>
  <si>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</si>
  <si>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</si>
  <si>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</si>
  <si>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</si>
  <si>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</si>
  <si>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</si>
  <si>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</si>
  <si>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</si>
  <si>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</si>
  <si>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</si>
  <si>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</si>
  <si>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</si>
  <si>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</si>
  <si>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</si>
  <si>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</si>
  <si>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</si>
  <si>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</si>
  <si>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</si>
  <si>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</si>
  <si>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</si>
  <si>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</si>
  <si>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</si>
  <si>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</si>
  <si>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</si>
  <si>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</si>
  <si>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</si>
  <si>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</si>
  <si>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</si>
  <si>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</si>
  <si>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</si>
  <si>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</si>
  <si>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</si>
  <si>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</si>
  <si>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</si>
  <si>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</si>
  <si>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</si>
  <si>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</si>
  <si>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</si>
  <si>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</si>
  <si>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</si>
  <si>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</si>
  <si>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</si>
  <si>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</si>
  <si>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</si>
  <si>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</si>
  <si>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</si>
  <si>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</si>
  <si>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</si>
  <si>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</si>
  <si>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</si>
  <si>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</si>
  <si>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</si>
  <si>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</si>
  <si>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</si>
  <si>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</si>
  <si>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</si>
  <si>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</si>
  <si>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</si>
  <si>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</si>
  <si>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</si>
  <si>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</si>
  <si>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</si>
  <si>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</si>
  <si>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</si>
  <si>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</si>
  <si>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</si>
  <si>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</si>
  <si>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</si>
  <si>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</si>
  <si>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</si>
  <si>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</si>
  <si>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</si>
  <si>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</si>
  <si>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</si>
  <si>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</si>
  <si>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</si>
  <si>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</si>
  <si>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</si>
  <si>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</si>
  <si>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</si>
  <si>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</si>
  <si>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</si>
  <si>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</si>
  <si>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</si>
  <si>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</si>
  <si>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</si>
  <si>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</si>
  <si>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</si>
  <si>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</si>
  <si>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</si>
  <si>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</si>
  <si>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</si>
  <si>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</si>
  <si>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</si>
  <si>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</si>
  <si>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</si>
  <si>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</si>
  <si>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</si>
  <si>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</si>
  <si>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</si>
  <si>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</si>
  <si>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</si>
  <si>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</si>
  <si>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</si>
  <si>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</si>
  <si>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</si>
  <si>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</si>
  <si>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</si>
  <si>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</si>
  <si>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</si>
  <si>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</si>
  <si>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</si>
  <si>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</si>
  <si>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</si>
  <si>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</si>
  <si>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</si>
  <si>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</si>
  <si>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</si>
  <si>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</si>
  <si>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</si>
  <si>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</si>
  <si>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</si>
  <si>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</si>
  <si>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</si>
  <si>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</si>
  <si>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</si>
  <si>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</si>
  <si>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</si>
  <si>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</si>
  <si>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</si>
  <si>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</si>
  <si>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</si>
  <si>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</si>
  <si>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</si>
  <si>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</si>
  <si>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</si>
  <si>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</si>
  <si>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</si>
  <si>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</si>
  <si>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</si>
  <si>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</si>
  <si>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</si>
  <si>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</si>
  <si>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</si>
  <si>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</si>
  <si>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</si>
  <si>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</si>
  <si>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</si>
  <si>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</si>
  <si>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</si>
  <si>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</si>
  <si>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</si>
  <si>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</si>
  <si>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</si>
  <si>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</si>
  <si>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</si>
  <si>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</si>
  <si>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</si>
  <si>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</si>
  <si>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</si>
  <si>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</si>
  <si>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</si>
  <si>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</si>
  <si>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</si>
  <si>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</si>
  <si>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</si>
  <si>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</si>
  <si>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</si>
  <si>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</si>
  <si>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</si>
  <si>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</si>
  <si>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</si>
  <si>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</si>
  <si>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</si>
  <si>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</si>
  <si>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</si>
  <si>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</si>
  <si>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</si>
  <si>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</si>
  <si>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</si>
  <si>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</si>
  <si>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</si>
  <si>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</si>
  <si>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</si>
  <si>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</si>
  <si>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</si>
  <si>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</si>
  <si>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</si>
  <si>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</si>
  <si>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</si>
  <si>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</si>
  <si>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</si>
  <si>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</si>
  <si>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</si>
  <si>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</si>
  <si>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</si>
  <si>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</si>
  <si>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</si>
  <si>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</si>
  <si>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</si>
  <si>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</si>
  <si>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</si>
  <si>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</si>
  <si>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</si>
  <si>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</si>
  <si>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</si>
  <si>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</si>
  <si>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</si>
  <si>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</si>
  <si>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</si>
  <si>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</si>
  <si>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</si>
  <si>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</si>
  <si>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</si>
  <si>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</si>
  <si>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</si>
  <si>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</si>
  <si>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</si>
  <si>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</si>
  <si>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</si>
  <si>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</si>
  <si>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</si>
  <si>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</si>
  <si>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</si>
  <si>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</si>
  <si>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</si>
  <si>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</si>
  <si>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</si>
  <si>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</si>
  <si>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</si>
  <si>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</si>
  <si>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</si>
  <si>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</si>
  <si>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</si>
  <si>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</si>
  <si>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</si>
  <si>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</si>
  <si>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</si>
  <si>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</si>
  <si>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</si>
  <si>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</si>
  <si>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</si>
  <si>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</si>
  <si>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</si>
  <si>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</si>
  <si>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</si>
  <si>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</si>
  <si>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</si>
  <si>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</si>
  <si>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</si>
  <si>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</si>
  <si>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</si>
  <si>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</si>
  <si>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</si>
  <si>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</si>
  <si>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</si>
  <si>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</si>
  <si>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</si>
  <si>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</si>
  <si>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</si>
  <si>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</si>
  <si>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</si>
  <si>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</si>
  <si>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</si>
  <si>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</si>
  <si>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</si>
  <si>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</si>
  <si>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</si>
  <si>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</si>
  <si>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</si>
  <si>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</si>
  <si>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</si>
  <si>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</si>
  <si>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</si>
  <si>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</si>
  <si>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</si>
  <si>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</si>
  <si>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</si>
  <si>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</si>
  <si>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</si>
  <si>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</si>
  <si>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</si>
  <si>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</si>
  <si>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</si>
  <si>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</si>
  <si>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</si>
  <si>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</si>
  <si>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</si>
  <si>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</si>
  <si>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</si>
  <si>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</si>
  <si>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</si>
  <si>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</si>
  <si>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</si>
  <si>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</si>
  <si>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</si>
  <si>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</si>
  <si>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</si>
  <si>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</si>
  <si>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</si>
  <si>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</si>
  <si>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</si>
  <si>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</si>
  <si>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</si>
  <si>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</si>
  <si>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</si>
  <si>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</si>
  <si>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</si>
  <si>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</si>
  <si>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</si>
  <si>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</si>
  <si>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</si>
  <si>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</si>
  <si>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</si>
  <si>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</si>
  <si>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</si>
  <si>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</si>
  <si>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</si>
  <si>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</si>
  <si>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</si>
  <si>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</si>
  <si>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</si>
  <si>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</si>
  <si>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</si>
  <si>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</si>
  <si>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</si>
  <si>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</si>
  <si>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</si>
  <si>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</si>
  <si>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</si>
  <si>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</si>
  <si>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</si>
  <si>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</si>
  <si>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</si>
  <si>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</si>
  <si>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</si>
  <si>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</si>
  <si>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</si>
  <si>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</si>
  <si>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</si>
  <si>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</si>
  <si>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</si>
  <si>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</si>
  <si>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</si>
  <si>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</si>
  <si>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</si>
  <si>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</si>
  <si>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</si>
  <si>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</si>
  <si>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</si>
  <si>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</si>
  <si>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</si>
  <si>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</si>
  <si>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</si>
  <si>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</si>
  <si>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</si>
  <si>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</si>
  <si>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</si>
  <si>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</si>
  <si>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</si>
  <si>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</si>
  <si>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</si>
  <si>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</si>
  <si>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</si>
  <si>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</si>
  <si>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</si>
  <si>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</si>
  <si>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</si>
  <si>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</si>
  <si>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</si>
  <si>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</si>
  <si>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</si>
  <si>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</si>
  <si>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</si>
  <si>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</si>
  <si>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</si>
  <si>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</si>
  <si>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</si>
  <si>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</si>
  <si>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</si>
  <si>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</si>
  <si>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</si>
  <si>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</si>
  <si>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</si>
  <si>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</si>
  <si>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</si>
  <si>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</si>
  <si>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</si>
  <si>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</si>
  <si>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</si>
  <si>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</si>
  <si>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</si>
  <si>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</si>
  <si>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</si>
  <si>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</si>
  <si>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</si>
  <si>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</si>
  <si>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</si>
  <si>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</si>
  <si>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</si>
  <si>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</si>
  <si>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</si>
  <si>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</si>
  <si>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</si>
  <si>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</si>
  <si>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</si>
  <si>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</si>
  <si>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</si>
  <si>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</si>
  <si>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</si>
  <si>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</si>
  <si>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</si>
  <si>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</si>
  <si>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</si>
  <si>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</si>
  <si>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</si>
  <si>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</si>
  <si>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</si>
  <si>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</si>
  <si>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</si>
  <si>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</si>
  <si>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</si>
  <si>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</si>
  <si>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</si>
  <si>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</si>
  <si>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</si>
  <si>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</si>
  <si>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</si>
  <si>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</si>
  <si>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</si>
  <si>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</si>
  <si>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</si>
  <si>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</si>
  <si>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</si>
  <si>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</si>
  <si>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</si>
  <si>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</si>
  <si>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</si>
  <si>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</si>
  <si>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</si>
  <si>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</si>
  <si>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</si>
  <si>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</si>
  <si>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</si>
  <si>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</si>
  <si>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</si>
  <si>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</si>
  <si>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</si>
  <si>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</si>
  <si>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</si>
  <si>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</si>
  <si>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</si>
  <si>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</si>
  <si>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</si>
  <si>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</si>
  <si>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</si>
  <si>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</si>
  <si>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</si>
  <si>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</si>
  <si>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</si>
  <si>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</si>
  <si>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</si>
  <si>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</si>
  <si>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</si>
  <si>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</si>
  <si>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</si>
  <si>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</si>
  <si>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</si>
  <si>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</si>
  <si>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</si>
  <si>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</si>
  <si>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</si>
  <si>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</si>
  <si>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</si>
  <si>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</si>
  <si>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</si>
  <si>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</si>
  <si>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</si>
  <si>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</si>
  <si>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</si>
  <si>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</si>
  <si>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</si>
  <si>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</si>
  <si>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</si>
  <si>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</si>
  <si>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</si>
  <si>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</si>
  <si>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</si>
  <si>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</si>
  <si>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</si>
  <si>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</si>
  <si>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</si>
  <si>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</si>
  <si>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</si>
  <si>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</si>
  <si>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</si>
  <si>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</si>
  <si>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</si>
  <si>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</si>
  <si>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</si>
  <si>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</si>
  <si>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</si>
  <si>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</si>
  <si>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</si>
  <si>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</si>
  <si>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</si>
  <si>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</si>
  <si>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</si>
  <si>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</si>
  <si>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</si>
  <si>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</si>
  <si>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</si>
  <si>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</si>
  <si>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</si>
  <si>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</si>
  <si>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</si>
  <si>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</si>
  <si>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</si>
  <si>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</si>
  <si>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</si>
  <si>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</si>
  <si>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</si>
  <si>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</si>
  <si>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</si>
  <si>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</si>
  <si>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</si>
  <si>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</si>
  <si>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</si>
  <si>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</si>
  <si>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</si>
  <si>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</si>
  <si>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</si>
  <si>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</si>
  <si>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</si>
  <si>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</si>
  <si>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</si>
  <si>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</si>
  <si>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</si>
  <si>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</si>
  <si>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</si>
  <si>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</si>
  <si>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</si>
  <si>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</si>
  <si>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</si>
  <si>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</si>
  <si>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</si>
  <si>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</si>
  <si>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</si>
  <si>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</si>
  <si>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</si>
  <si>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</si>
  <si>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</si>
  <si>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</si>
  <si>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</si>
  <si>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</si>
  <si>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</si>
  <si>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</si>
  <si>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</si>
  <si>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</si>
  <si>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</si>
  <si>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</si>
  <si>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</si>
  <si>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</si>
  <si>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</si>
  <si>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</si>
  <si>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</si>
  <si>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</si>
  <si>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</si>
  <si>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</si>
  <si>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</si>
  <si>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</si>
  <si>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</si>
  <si>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</si>
  <si>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</si>
  <si>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</si>
  <si>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</si>
  <si>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</si>
  <si>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</si>
  <si>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</si>
  <si>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</si>
  <si>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</si>
  <si>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</si>
  <si>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</si>
  <si>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</si>
  <si>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</si>
  <si>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</si>
  <si>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</si>
  <si>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</si>
  <si>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</si>
  <si>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</si>
  <si>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</si>
  <si>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</si>
  <si>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</si>
  <si>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</si>
  <si>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</si>
  <si>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</si>
  <si>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</si>
  <si>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</si>
  <si>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</si>
  <si>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</si>
  <si>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</si>
  <si>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</si>
  <si>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</si>
  <si>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</si>
  <si>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</si>
  <si>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</si>
  <si>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</si>
  <si>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</si>
  <si>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</si>
  <si>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</si>
  <si>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</si>
  <si>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</si>
  <si>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</si>
  <si>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</si>
  <si>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</si>
  <si>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</si>
  <si>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</si>
  <si>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</si>
  <si>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</si>
  <si>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</si>
  <si>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</si>
  <si>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</si>
  <si>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</si>
  <si>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</si>
  <si>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</si>
  <si>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</si>
  <si>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</si>
  <si>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</si>
  <si>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</si>
  <si>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</si>
  <si>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</si>
  <si>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</si>
  <si>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</si>
  <si>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</si>
  <si>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</si>
  <si>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</si>
  <si>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</si>
  <si>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</si>
  <si>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</si>
  <si>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</si>
  <si>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</si>
  <si>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</si>
  <si>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</si>
  <si>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</si>
  <si>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</si>
  <si>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</si>
  <si>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</si>
  <si>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</si>
  <si>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</si>
  <si>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</si>
  <si>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</si>
  <si>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</si>
  <si>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</si>
  <si>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</si>
  <si>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</si>
  <si>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</si>
  <si>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</si>
  <si>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</si>
  <si>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</si>
  <si>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</si>
  <si>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</si>
  <si>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</si>
  <si>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</si>
  <si>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</si>
  <si>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</si>
  <si>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</si>
  <si>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</si>
  <si>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</si>
  <si>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</si>
  <si>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</si>
  <si>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</si>
  <si>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</si>
  <si>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</si>
  <si>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</si>
  <si>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</si>
  <si>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</si>
  <si>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</si>
  <si>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</si>
  <si>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</si>
  <si>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</si>
  <si>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</si>
  <si>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</si>
  <si>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</si>
  <si>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</si>
  <si>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</si>
  <si>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</si>
  <si>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</si>
  <si>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</si>
  <si>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</si>
  <si>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</si>
  <si>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</si>
  <si>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</si>
  <si>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</si>
  <si>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</si>
  <si>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</si>
  <si>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</si>
  <si>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</si>
  <si>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</si>
  <si>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</si>
  <si>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</si>
  <si>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</si>
  <si>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</si>
  <si>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</si>
  <si>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</si>
  <si>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</si>
  <si>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</si>
  <si>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</si>
  <si>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</si>
  <si>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</si>
  <si>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</si>
  <si>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</si>
  <si>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</si>
  <si>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</si>
  <si>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</si>
  <si>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</si>
  <si>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</si>
  <si>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</si>
  <si>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</si>
  <si>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</si>
  <si>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</si>
  <si>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</si>
  <si>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</si>
  <si>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</si>
  <si>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</si>
  <si>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</si>
  <si>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</si>
  <si>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</si>
  <si>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</si>
  <si>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</si>
  <si>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</si>
  <si>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</si>
  <si>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</si>
  <si>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</si>
  <si>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</si>
  <si>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</si>
  <si>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</si>
  <si>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</si>
  <si>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</si>
  <si>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</si>
  <si>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</si>
  <si>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</si>
  <si>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</si>
  <si>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</si>
  <si>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</si>
  <si>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</si>
  <si>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</si>
  <si>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</si>
  <si>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</si>
  <si>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</si>
  <si>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</si>
  <si>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</si>
  <si>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</si>
  <si>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</si>
  <si>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</si>
  <si>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</si>
  <si>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</si>
  <si>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</si>
  <si>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</si>
  <si>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</si>
  <si>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</si>
  <si>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</si>
  <si>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</si>
  <si>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</si>
  <si>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</si>
  <si>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</si>
  <si>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</si>
  <si>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</si>
  <si>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</si>
  <si>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</si>
  <si>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</si>
  <si>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</si>
  <si>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</si>
  <si>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</si>
  <si>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</si>
  <si>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</si>
  <si>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</si>
  <si>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</si>
  <si>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</si>
  <si>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</si>
  <si>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</si>
  <si>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</si>
  <si>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</si>
  <si>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</si>
  <si>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</si>
  <si>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</si>
  <si>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</si>
  <si>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</si>
  <si>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</si>
  <si>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</si>
  <si>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</si>
  <si>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</si>
  <si>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</si>
  <si>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</si>
  <si>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</si>
  <si>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</si>
  <si>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</si>
  <si>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</si>
  <si>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</si>
  <si>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</si>
  <si>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</si>
  <si>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</si>
  <si>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</si>
  <si>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</si>
  <si>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</si>
  <si>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</si>
  <si>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</si>
  <si>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</si>
  <si>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</si>
  <si>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</si>
  <si>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</si>
  <si>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</si>
  <si>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</si>
  <si>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</si>
  <si>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</si>
  <si>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</si>
  <si>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</si>
  <si>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</si>
  <si>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</si>
  <si>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</si>
  <si>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</si>
  <si>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</si>
  <si>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</si>
  <si>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</si>
  <si>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</si>
  <si>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</si>
  <si>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</si>
  <si>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</si>
  <si>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</si>
  <si>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</si>
  <si>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</si>
  <si>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</si>
  <si>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</si>
  <si>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</si>
  <si>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</si>
  <si>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</si>
  <si>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</si>
  <si>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</si>
  <si>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</si>
  <si>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</si>
  <si>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</si>
  <si>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</si>
  <si>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</si>
  <si>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</si>
  <si>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</si>
  <si>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</si>
  <si>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</si>
  <si>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</si>
  <si>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</si>
  <si>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</si>
  <si>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</si>
  <si>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</si>
  <si>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</si>
  <si>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</si>
  <si>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</si>
  <si>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</si>
  <si>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</si>
  <si>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</si>
  <si>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</si>
  <si>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</si>
  <si>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</si>
  <si>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</si>
  <si>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</si>
  <si>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</si>
  <si>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</si>
  <si>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</si>
  <si>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</si>
  <si>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</si>
  <si>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</si>
  <si>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</si>
  <si>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</si>
  <si>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</si>
  <si>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</si>
  <si>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</si>
  <si>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</si>
  <si>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</si>
  <si>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</si>
  <si>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</si>
  <si>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</si>
  <si>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</si>
  <si>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</si>
  <si>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</si>
  <si>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</si>
  <si>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</si>
  <si>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</si>
  <si>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</si>
  <si>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</si>
  <si>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</si>
  <si>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</si>
  <si>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</si>
  <si>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</si>
  <si>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</si>
  <si>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</si>
  <si>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</si>
  <si>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</si>
  <si>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</si>
  <si>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</si>
  <si>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</si>
  <si>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</si>
  <si>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</si>
  <si>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</si>
  <si>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</si>
  <si>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</si>
  <si>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</si>
  <si>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</si>
  <si>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</si>
  <si>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</si>
  <si>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</si>
  <si>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</si>
  <si>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</si>
  <si>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</si>
  <si>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</si>
  <si>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</si>
  <si>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</si>
  <si>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</si>
  <si>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</si>
  <si>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</si>
  <si>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</si>
  <si>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</si>
  <si>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</si>
  <si>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</si>
  <si>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</si>
  <si>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</si>
  <si>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</si>
  <si>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</si>
  <si>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</si>
  <si>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</si>
  <si>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</si>
  <si>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</si>
  <si>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</si>
  <si>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</si>
  <si>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</si>
  <si>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</si>
  <si>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</si>
  <si>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</si>
  <si>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</si>
  <si>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</si>
  <si>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</si>
  <si>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</si>
  <si>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</si>
  <si>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</si>
  <si>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</si>
  <si>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</si>
  <si>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</si>
  <si>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</si>
  <si>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</si>
  <si>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</si>
  <si>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</si>
  <si>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</si>
  <si>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</si>
  <si>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</si>
  <si>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</si>
  <si>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</si>
  <si>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</si>
  <si>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</si>
  <si>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</si>
  <si>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</si>
  <si>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</si>
  <si>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</si>
  <si>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</si>
  <si>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</si>
  <si>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</si>
  <si>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</si>
  <si>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</si>
  <si>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</si>
  <si>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</si>
  <si>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</si>
  <si>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</si>
  <si>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</si>
  <si>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</si>
  <si>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</si>
  <si>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</si>
  <si>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</si>
  <si>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</si>
  <si>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</si>
  <si>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</si>
  <si>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</si>
  <si>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</si>
  <si>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</si>
  <si>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</si>
  <si>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</si>
  <si>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</si>
  <si>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</si>
  <si>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</si>
  <si>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</si>
  <si>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</si>
  <si>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</si>
  <si>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</si>
  <si>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</si>
  <si>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</si>
  <si>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</si>
  <si>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</si>
  <si>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</si>
  <si>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</si>
  <si>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</si>
  <si>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</si>
  <si>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</si>
  <si>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</si>
  <si>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</si>
  <si>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</si>
  <si>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</si>
  <si>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</si>
  <si>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</si>
  <si>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</si>
  <si>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</si>
  <si>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</si>
  <si>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</si>
  <si>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</si>
  <si>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</si>
  <si>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</si>
  <si>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</si>
  <si>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</si>
  <si>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</si>
  <si>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</si>
  <si>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</si>
  <si>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</si>
  <si>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</si>
  <si>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</si>
  <si>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</si>
  <si>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</si>
  <si>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</si>
  <si>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</si>
  <si>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</si>
  <si>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</si>
  <si>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</si>
  <si>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</si>
  <si>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</si>
  <si>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</si>
  <si>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</si>
  <si>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</si>
  <si>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</si>
  <si>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</si>
  <si>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</si>
  <si>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</si>
  <si>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</si>
  <si>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</si>
  <si>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</si>
  <si>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</si>
  <si>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</si>
  <si>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</si>
  <si>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</si>
  <si>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</si>
  <si>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</si>
  <si>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</si>
  <si>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</si>
  <si>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</si>
  <si>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</si>
  <si>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</si>
  <si>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</si>
  <si>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</si>
  <si>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</si>
  <si>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</si>
  <si>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</si>
  <si>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</si>
  <si>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</si>
  <si>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</si>
  <si>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</si>
  <si>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</si>
  <si>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</si>
  <si>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</si>
  <si>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</si>
  <si>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</si>
  <si>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</si>
  <si>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</si>
  <si>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</si>
  <si>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</si>
  <si>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</si>
  <si>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</si>
  <si>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</si>
  <si>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</si>
  <si>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</si>
  <si>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</si>
  <si>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</si>
  <si>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</si>
  <si>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</si>
  <si>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</si>
  <si>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</si>
  <si>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</si>
  <si>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</si>
  <si>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</si>
  <si>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</si>
  <si>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</si>
  <si>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</si>
  <si>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</si>
  <si>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</si>
  <si>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</si>
  <si>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</si>
  <si>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</si>
  <si>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</si>
  <si>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</si>
  <si>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</si>
  <si>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</si>
  <si>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</si>
  <si>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</si>
  <si>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</si>
  <si>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</si>
  <si>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</si>
  <si>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</si>
  <si>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</si>
  <si>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</si>
  <si>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</si>
  <si>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</si>
  <si>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</si>
  <si>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</si>
  <si>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</si>
  <si>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</si>
  <si>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</si>
  <si>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</si>
  <si>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</si>
  <si>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</si>
  <si>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</si>
  <si>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</si>
  <si>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</si>
  <si>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</si>
  <si>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</si>
  <si>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</si>
  <si>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</si>
  <si>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</si>
  <si>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</si>
  <si>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</si>
  <si>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</si>
  <si>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</si>
  <si>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</si>
  <si>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</si>
  <si>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</si>
  <si>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</si>
  <si>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</si>
  <si>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</si>
  <si>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</si>
  <si>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</si>
  <si>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</si>
  <si>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</si>
  <si>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</si>
  <si>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</si>
  <si>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</si>
  <si>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</si>
  <si>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</si>
  <si>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</si>
  <si>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</si>
  <si>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</si>
  <si>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</si>
  <si>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</si>
  <si>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</si>
  <si>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</si>
  <si>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</si>
  <si>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</si>
  <si>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</si>
  <si>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</si>
  <si>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</si>
  <si>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</si>
  <si>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</si>
  <si>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</si>
  <si>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</si>
  <si>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</si>
  <si>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</si>
  <si>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</si>
  <si>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</si>
  <si>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</si>
  <si>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</si>
  <si>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</si>
  <si>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</si>
  <si>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</si>
  <si>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</si>
  <si>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</si>
  <si>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</si>
  <si>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</si>
  <si>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</si>
  <si>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</si>
  <si>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</si>
  <si>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</si>
  <si>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</si>
  <si>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</si>
  <si>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</si>
  <si>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</si>
  <si>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</si>
  <si>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</si>
  <si>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</si>
  <si>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</si>
  <si>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</si>
  <si>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</si>
  <si>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</si>
  <si>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</si>
  <si>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</si>
  <si>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</si>
  <si>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</si>
  <si>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</si>
  <si>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</si>
  <si>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</si>
  <si>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</si>
  <si>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</si>
  <si>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</si>
  <si>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</si>
  <si>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</si>
  <si>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</si>
  <si>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</si>
  <si>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</si>
  <si>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</si>
  <si>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</si>
  <si>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</si>
  <si>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</si>
  <si>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</si>
  <si>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</si>
  <si>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</si>
  <si>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</si>
  <si>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</si>
  <si>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</si>
  <si>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</si>
  <si>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</si>
  <si>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</si>
  <si>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</si>
  <si>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</si>
  <si>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</si>
  <si>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</si>
  <si>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</si>
  <si>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</si>
  <si>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</si>
  <si>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</si>
  <si>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</si>
  <si>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</si>
  <si>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</si>
  <si>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</si>
  <si>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</si>
  <si>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</si>
  <si>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</si>
  <si>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</si>
  <si>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</si>
  <si>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</si>
  <si>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</si>
  <si>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</si>
  <si>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</si>
  <si>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</si>
  <si>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</si>
  <si>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</si>
  <si>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</si>
  <si>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</si>
  <si>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</si>
  <si>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</si>
  <si>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</si>
  <si>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</si>
  <si>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</si>
  <si>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</si>
  <si>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</si>
  <si>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</si>
  <si>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</si>
  <si>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</si>
  <si>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</si>
  <si>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</si>
  <si>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</si>
  <si>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</si>
  <si>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</si>
  <si>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</si>
  <si>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</si>
  <si>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</si>
  <si>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</si>
  <si>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</si>
  <si>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</si>
  <si>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</si>
  <si>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</si>
  <si>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</si>
  <si>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</si>
  <si>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</si>
  <si>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</si>
  <si>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</si>
  <si>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</si>
  <si>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</si>
  <si>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</si>
  <si>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</si>
  <si>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</si>
  <si>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</si>
  <si>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</si>
  <si>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</si>
  <si>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</si>
  <si>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</si>
  <si>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</si>
  <si>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</si>
  <si>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</si>
  <si>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</si>
  <si>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</si>
  <si>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</si>
  <si>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</si>
  <si>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</si>
  <si>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</si>
  <si>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</si>
  <si>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</si>
  <si>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</si>
  <si>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</si>
  <si>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</si>
  <si>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</si>
  <si>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</si>
  <si>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</si>
  <si>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</si>
  <si>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</si>
  <si>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</si>
  <si>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</si>
  <si>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</si>
  <si>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</si>
  <si>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</si>
  <si>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</si>
  <si>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</si>
  <si>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</si>
  <si>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</si>
  <si>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</si>
  <si>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</si>
  <si>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</si>
  <si>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</si>
  <si>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</si>
  <si>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</si>
  <si>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</si>
  <si>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</si>
  <si>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</si>
  <si>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</si>
  <si>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</si>
  <si>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</si>
  <si>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</si>
  <si>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</si>
  <si>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</si>
  <si>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</si>
  <si>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</si>
  <si>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</si>
  <si>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</si>
  <si>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</si>
  <si>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</si>
  <si>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</si>
  <si>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</si>
  <si>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</si>
  <si>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</si>
  <si>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</si>
  <si>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</si>
  <si>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</si>
  <si>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</si>
  <si>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</si>
  <si>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</si>
  <si>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</si>
  <si>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</si>
  <si>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</si>
  <si>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</si>
  <si>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</si>
  <si>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</si>
  <si>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</si>
  <si>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</si>
  <si>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</si>
  <si>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</si>
  <si>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</si>
  <si>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</si>
  <si>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</si>
  <si>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</si>
  <si>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</si>
  <si>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</si>
  <si>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</si>
  <si>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</si>
  <si>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</si>
  <si>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</si>
  <si>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</si>
  <si>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</si>
  <si>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</si>
  <si>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</si>
  <si>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</si>
  <si>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</si>
  <si>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</si>
  <si>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</si>
  <si>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</si>
  <si>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</si>
  <si>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</si>
  <si>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</si>
  <si>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</si>
  <si>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</si>
  <si>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</si>
  <si>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</si>
  <si>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</si>
  <si>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</si>
  <si>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</si>
  <si>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</si>
  <si>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</si>
  <si>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</si>
  <si>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</si>
  <si>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</si>
  <si>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</si>
  <si>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</si>
  <si>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</si>
  <si>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</si>
  <si>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</si>
  <si>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</si>
  <si>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</si>
  <si>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</si>
  <si>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</si>
  <si>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</si>
  <si>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</si>
  <si>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</si>
  <si>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</si>
  <si>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</si>
  <si>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</si>
  <si>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</si>
  <si>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</si>
  <si>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</si>
  <si>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</si>
  <si>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</si>
  <si>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</si>
  <si>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</si>
  <si>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</si>
  <si>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</si>
  <si>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</si>
  <si>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</si>
  <si>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</si>
  <si>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</si>
  <si>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</si>
  <si>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</si>
  <si>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</si>
  <si>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</si>
  <si>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</si>
  <si>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</si>
  <si>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</si>
  <si>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</si>
  <si>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</si>
  <si>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</si>
  <si>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</si>
  <si>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</si>
  <si>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</si>
  <si>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</si>
  <si>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</si>
  <si>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</si>
  <si>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</si>
  <si>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</si>
  <si>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</si>
  <si>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</si>
  <si>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</si>
  <si>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</si>
  <si>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</si>
  <si>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</si>
  <si>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</si>
  <si>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</si>
  <si>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</si>
  <si>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</si>
  <si>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</si>
  <si>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</si>
  <si>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</si>
  <si>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</si>
  <si>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</si>
  <si>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</si>
  <si>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</si>
  <si>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</si>
  <si>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</si>
  <si>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</si>
  <si>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</si>
  <si>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</si>
  <si>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</si>
  <si>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</si>
  <si>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</si>
  <si>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</si>
  <si>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</si>
  <si>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</si>
  <si>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</si>
  <si>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</si>
  <si>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</si>
  <si>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</si>
  <si>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</si>
  <si>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</si>
  <si>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</si>
  <si>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</si>
  <si>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</si>
  <si>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</si>
  <si>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</si>
  <si>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</si>
  <si>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</si>
  <si>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</si>
  <si>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</si>
  <si>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</si>
  <si>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</si>
  <si>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</si>
  <si>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</si>
  <si>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</si>
  <si>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</si>
  <si>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</si>
  <si>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</si>
  <si>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</si>
  <si>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</si>
  <si>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</si>
  <si>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</si>
  <si>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</si>
  <si>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</si>
  <si>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</si>
  <si>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</si>
  <si>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</si>
  <si>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</si>
  <si>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</si>
  <si>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</si>
  <si>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</si>
  <si>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</si>
  <si>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</si>
  <si>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</si>
  <si>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</si>
  <si>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</si>
  <si>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</si>
  <si>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</si>
  <si>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</si>
  <si>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</si>
  <si>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</si>
  <si>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</si>
  <si>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</si>
  <si>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</si>
  <si>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</si>
  <si>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</si>
  <si>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</si>
  <si>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</si>
  <si>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</si>
  <si>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</si>
  <si>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</si>
  <si>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</si>
  <si>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</si>
  <si>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</si>
  <si>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</si>
  <si>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</si>
  <si>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</si>
  <si>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</si>
  <si>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</si>
  <si>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</si>
  <si>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</si>
  <si>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</si>
  <si>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</si>
  <si>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</si>
  <si>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</si>
  <si>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</si>
  <si>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</si>
  <si>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</si>
  <si>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</si>
  <si>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</si>
  <si>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</si>
  <si>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</si>
  <si>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</si>
  <si>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</si>
  <si>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</si>
  <si>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</si>
  <si>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</si>
  <si>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</si>
  <si>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</si>
  <si>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</si>
  <si>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</si>
  <si>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</si>
  <si>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</si>
  <si>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</si>
  <si>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</si>
  <si>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</si>
  <si>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</si>
  <si>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</si>
  <si>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</si>
  <si>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</si>
  <si>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</si>
  <si>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</si>
  <si>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</si>
  <si>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</si>
  <si>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</si>
  <si>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</si>
  <si>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</si>
  <si>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</si>
  <si>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</si>
  <si>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</si>
  <si>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</si>
  <si>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</si>
  <si>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</si>
  <si>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</si>
  <si>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</si>
  <si>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</si>
  <si>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</si>
  <si>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</si>
  <si>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</si>
  <si>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</si>
  <si>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</si>
  <si>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</si>
  <si>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</si>
  <si>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</si>
  <si>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</si>
  <si>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</si>
  <si>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</si>
  <si>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</si>
  <si>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</si>
  <si>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</si>
  <si>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</si>
  <si>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</si>
  <si>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</si>
  <si>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</si>
  <si>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</si>
  <si>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</si>
  <si>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</si>
  <si>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</si>
  <si>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</si>
  <si>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</si>
  <si>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</si>
  <si>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</si>
  <si>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</si>
  <si>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</si>
  <si>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</si>
  <si>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</si>
  <si>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</si>
  <si>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</si>
  <si>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</si>
  <si>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</si>
  <si>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</si>
  <si>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</si>
  <si>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</si>
  <si>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</si>
  <si>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</si>
  <si>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</si>
  <si>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</si>
  <si>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</si>
  <si>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</si>
  <si>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</si>
  <si>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</si>
  <si>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</si>
  <si>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</si>
  <si>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</si>
  <si>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</si>
  <si>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</si>
  <si>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</si>
  <si>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</si>
  <si>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</si>
  <si>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</si>
  <si>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</si>
  <si>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</si>
  <si>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</si>
  <si>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</si>
  <si>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</si>
  <si>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</si>
  <si>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</si>
  <si>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</si>
  <si>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</si>
  <si>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</si>
  <si>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</si>
  <si>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</si>
  <si>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</si>
  <si>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</si>
  <si>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</si>
  <si>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</si>
  <si>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</si>
  <si>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</si>
  <si>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</si>
  <si>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</si>
  <si>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</si>
  <si>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</si>
  <si>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</si>
  <si>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</si>
  <si>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</si>
  <si>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</si>
  <si>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</si>
  <si>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</si>
  <si>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</si>
  <si>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</si>
  <si>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</si>
  <si>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</si>
  <si>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</si>
  <si>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</si>
  <si>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</si>
  <si>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</si>
  <si>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</si>
  <si>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</si>
  <si>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</si>
  <si>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</si>
  <si>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</si>
  <si>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</si>
  <si>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</si>
  <si>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</si>
  <si>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</si>
  <si>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</si>
  <si>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</si>
  <si>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</si>
  <si>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</si>
  <si>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</si>
  <si>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</si>
  <si>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</si>
  <si>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</si>
  <si>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</si>
  <si>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</si>
  <si>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</si>
  <si>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</si>
  <si>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</si>
  <si>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</si>
  <si>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</si>
  <si>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</si>
  <si>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</si>
  <si>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</si>
  <si>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</si>
  <si>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</si>
  <si>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</si>
  <si>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</si>
  <si>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</si>
  <si>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</si>
  <si>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</si>
  <si>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</si>
  <si>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</si>
  <si>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</si>
  <si>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</si>
  <si>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</si>
  <si>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</si>
  <si>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</si>
  <si>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</si>
  <si>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</si>
  <si>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</si>
  <si>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</si>
  <si>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</si>
  <si>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</si>
  <si>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</si>
  <si>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</si>
  <si>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</si>
  <si>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</si>
  <si>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</si>
  <si>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</si>
  <si>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</si>
  <si>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</si>
  <si>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</si>
  <si>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</si>
  <si>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</si>
  <si>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</si>
  <si>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</si>
  <si>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</si>
  <si>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</si>
  <si>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</si>
  <si>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</si>
  <si>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</si>
  <si>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</si>
  <si>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</si>
  <si>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</si>
  <si>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</si>
  <si>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</si>
  <si>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</si>
  <si>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</si>
  <si>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</si>
  <si>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</si>
  <si>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</si>
  <si>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</si>
  <si>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</si>
  <si>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</si>
  <si>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</si>
  <si>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</si>
  <si>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</si>
  <si>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</si>
  <si>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</si>
  <si>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</si>
  <si>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</si>
  <si>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</si>
  <si>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</si>
  <si>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</si>
  <si>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</si>
  <si>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</si>
  <si>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</si>
  <si>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</si>
  <si>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</si>
  <si>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</si>
  <si>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</si>
  <si>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</si>
  <si>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</si>
  <si>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</si>
  <si>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</si>
  <si>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</si>
  <si>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</si>
  <si>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</si>
  <si>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</si>
  <si>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</si>
  <si>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</si>
  <si>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</si>
  <si>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</si>
  <si>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</si>
  <si>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</si>
  <si>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</si>
  <si>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</si>
  <si>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</si>
  <si>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</si>
  <si>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</si>
  <si>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</si>
  <si>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</si>
  <si>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</si>
  <si>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</si>
  <si>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</si>
  <si>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</si>
  <si>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</si>
  <si>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</si>
  <si>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</si>
  <si>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</si>
  <si>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</si>
  <si>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</si>
  <si>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</si>
  <si>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</si>
  <si>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</si>
  <si>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</si>
  <si>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</si>
  <si>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</si>
  <si>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</si>
  <si>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</si>
  <si>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</si>
  <si>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</si>
  <si>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</si>
  <si>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</si>
  <si>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</si>
  <si>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</si>
  <si>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</si>
  <si>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</si>
  <si>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</si>
  <si>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</si>
  <si>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</si>
  <si>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</si>
  <si>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</si>
  <si>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</si>
  <si>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</si>
  <si>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</si>
  <si>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</si>
  <si>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</si>
  <si>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</si>
  <si>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</si>
  <si>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</si>
  <si>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</si>
  <si>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</si>
  <si>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</si>
  <si>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</si>
  <si>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</si>
  <si>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</si>
  <si>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</si>
  <si>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</si>
  <si>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</si>
  <si>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</si>
  <si>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</si>
  <si>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</si>
  <si>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</si>
  <si>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</si>
  <si>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</si>
  <si>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</si>
  <si>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</si>
  <si>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</si>
  <si>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</si>
  <si>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</si>
  <si>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</si>
  <si>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</si>
  <si>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</si>
  <si>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</si>
  <si>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</si>
  <si>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</si>
  <si>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</si>
  <si>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</si>
  <si>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</si>
  <si>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</si>
  <si>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</si>
  <si>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</si>
  <si>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</si>
  <si>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</si>
  <si>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</si>
  <si>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</si>
  <si>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</si>
  <si>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</si>
  <si>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</si>
  <si>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</si>
  <si>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</si>
  <si>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</si>
  <si>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</si>
  <si>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</si>
  <si>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</si>
  <si>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</si>
  <si>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</si>
  <si>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</si>
  <si>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</si>
  <si>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</si>
  <si>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</si>
  <si>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</si>
  <si>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</si>
  <si>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</si>
  <si>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</si>
  <si>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</si>
  <si>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</si>
  <si>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</si>
  <si>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</si>
  <si>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</si>
  <si>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</si>
  <si>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</si>
  <si>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</si>
  <si>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</si>
  <si>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</si>
  <si>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</si>
  <si>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</si>
  <si>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</si>
  <si>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</si>
  <si>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</si>
  <si>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</si>
  <si>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</si>
  <si>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</si>
  <si>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</si>
  <si>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</si>
  <si>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</si>
  <si>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</si>
  <si>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</si>
  <si>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</si>
  <si>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</si>
  <si>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</si>
  <si>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</si>
  <si>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</si>
  <si>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</si>
  <si>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</si>
  <si>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</si>
  <si>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</si>
  <si>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</si>
  <si>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</si>
  <si>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</si>
  <si>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</si>
  <si>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</si>
  <si>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</si>
  <si>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</si>
  <si>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</si>
  <si>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</si>
  <si>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</si>
  <si>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</si>
  <si>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</si>
  <si>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</si>
  <si>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</si>
  <si>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</si>
  <si>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</si>
  <si>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</si>
  <si>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</si>
  <si>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</si>
  <si>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</si>
  <si>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</si>
  <si>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</si>
  <si>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</si>
  <si>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</si>
  <si>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</si>
  <si>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</si>
  <si>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</si>
  <si>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</si>
  <si>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</si>
  <si>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</si>
  <si>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</si>
  <si>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</si>
  <si>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</si>
  <si>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</si>
  <si>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</si>
  <si>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</si>
  <si>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</si>
  <si>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</si>
  <si>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</si>
  <si>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</si>
  <si>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</si>
  <si>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</si>
  <si>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</si>
  <si>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</si>
  <si>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</si>
  <si>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</si>
  <si>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</si>
  <si>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</si>
  <si>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</si>
  <si>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</si>
  <si>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</si>
  <si>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</si>
  <si>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</si>
  <si>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</si>
  <si>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</si>
  <si>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</si>
  <si>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</si>
  <si>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</si>
  <si>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</si>
  <si>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</si>
  <si>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</si>
  <si>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</si>
  <si>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</si>
  <si>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</si>
  <si>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</si>
  <si>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</si>
  <si>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</si>
  <si>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</si>
  <si>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</si>
  <si>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</si>
  <si>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</si>
  <si>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</si>
  <si>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</si>
  <si>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</si>
  <si>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</si>
  <si>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</si>
  <si>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</si>
  <si>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</si>
  <si>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</si>
  <si>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</si>
  <si>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</si>
  <si>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</si>
  <si>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</si>
  <si>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</si>
  <si>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</si>
  <si>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</si>
  <si>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</si>
  <si>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</si>
  <si>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</si>
  <si>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</si>
  <si>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</si>
  <si>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</si>
  <si>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</si>
  <si>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</si>
  <si>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</si>
  <si>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</si>
  <si>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</si>
  <si>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</si>
  <si>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</si>
  <si>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</si>
  <si>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</si>
  <si>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</si>
  <si>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</si>
  <si>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</si>
  <si>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</si>
  <si>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</si>
  <si>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</si>
  <si>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</si>
  <si>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</si>
  <si>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</si>
  <si>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</si>
  <si>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</si>
  <si>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</si>
  <si>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</si>
  <si>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</si>
  <si>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</si>
  <si>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</si>
  <si>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</si>
  <si>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</si>
  <si>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</si>
  <si>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</si>
  <si>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</si>
  <si>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</si>
  <si>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</si>
  <si>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</si>
  <si>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</si>
  <si>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</si>
  <si>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</si>
  <si>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</si>
  <si>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</si>
  <si>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</si>
  <si>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</si>
  <si>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</si>
  <si>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</si>
  <si>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</si>
  <si>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</si>
  <si>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</si>
  <si>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</si>
  <si>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</si>
  <si>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</si>
  <si>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</si>
  <si>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</si>
  <si>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</si>
  <si>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</si>
  <si>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</si>
  <si>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</si>
  <si>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</si>
  <si>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</si>
  <si>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</si>
  <si>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</si>
  <si>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</si>
  <si>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</si>
  <si>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</si>
  <si>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</si>
  <si>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</si>
  <si>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</si>
  <si>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</si>
  <si>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</si>
  <si>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</si>
  <si>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</si>
  <si>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</si>
  <si>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</si>
  <si>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</si>
  <si>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</si>
  <si>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</si>
  <si>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</si>
  <si>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</si>
  <si>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</si>
  <si>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</si>
  <si>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</si>
  <si>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</si>
  <si>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</si>
  <si>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</si>
  <si>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</si>
  <si>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</si>
  <si>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</si>
  <si>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</si>
  <si>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</si>
  <si>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</si>
  <si>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</si>
  <si>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</si>
  <si>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</si>
  <si>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</si>
  <si>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</si>
  <si>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</si>
  <si>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</si>
  <si>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</si>
  <si>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</si>
  <si>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</si>
  <si>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</si>
  <si>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</si>
  <si>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</si>
  <si>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</si>
  <si>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</si>
  <si>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</si>
  <si>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</si>
  <si>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</si>
  <si>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</si>
  <si>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</si>
  <si>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</si>
  <si>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</si>
  <si>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</si>
  <si>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</si>
  <si>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</si>
  <si>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</si>
  <si>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</si>
  <si>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</si>
  <si>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</si>
  <si>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</si>
  <si>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</si>
  <si>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</si>
  <si>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</si>
  <si>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</si>
  <si>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</si>
  <si>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</si>
  <si>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</si>
  <si>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</si>
  <si>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</si>
  <si>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</si>
  <si>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</si>
  <si>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</si>
  <si>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</si>
  <si>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</si>
  <si>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</si>
  <si>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</si>
  <si>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</si>
  <si>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</si>
  <si>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</si>
  <si>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</si>
  <si>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</si>
  <si>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</si>
  <si>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</si>
  <si>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</si>
  <si>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</si>
  <si>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</si>
  <si>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</si>
  <si>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</si>
  <si>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</si>
  <si>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</si>
  <si>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</si>
  <si>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</si>
  <si>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</si>
  <si>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</si>
  <si>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</si>
  <si>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</si>
  <si>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</si>
  <si>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</si>
  <si>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</si>
  <si>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</si>
  <si>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</si>
  <si>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</si>
  <si>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</si>
  <si>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</si>
  <si>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</si>
  <si>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</si>
  <si>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</si>
  <si>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</si>
  <si>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</si>
  <si>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</si>
  <si>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</si>
  <si>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</si>
  <si>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</si>
  <si>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</si>
  <si>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</si>
  <si>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</si>
  <si>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</si>
  <si>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</si>
  <si>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</si>
  <si>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</si>
  <si>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</si>
  <si>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</si>
  <si>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</si>
  <si>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</si>
  <si>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</si>
  <si>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</si>
  <si>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</si>
  <si>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</si>
  <si>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</si>
  <si>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</si>
  <si>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</si>
  <si>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</si>
  <si>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</si>
  <si>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</si>
  <si>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</si>
  <si>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</si>
  <si>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</si>
  <si>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</si>
  <si>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</si>
  <si>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</si>
  <si>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</si>
  <si>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</si>
  <si>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</si>
  <si>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</si>
  <si>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</si>
  <si>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</si>
  <si>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</si>
  <si>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</si>
  <si>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</si>
  <si>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</si>
  <si>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</si>
  <si>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</si>
  <si>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</si>
  <si>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</si>
  <si>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</si>
  <si>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</si>
  <si>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</si>
  <si>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</si>
  <si>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</si>
  <si>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</si>
  <si>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</si>
  <si>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</si>
  <si>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</si>
  <si>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</si>
  <si>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</si>
  <si>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</si>
  <si>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</si>
  <si>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</si>
  <si>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</si>
  <si>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</si>
  <si>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</si>
  <si>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</si>
  <si>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</si>
  <si>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</si>
  <si>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</si>
  <si>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</si>
  <si>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</si>
  <si>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</si>
  <si>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</si>
  <si>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</si>
  <si>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</si>
  <si>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</si>
  <si>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</si>
  <si>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</si>
  <si>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</si>
  <si>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</si>
  <si>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</si>
  <si>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</si>
  <si>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</si>
  <si>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</si>
  <si>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</si>
  <si>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</si>
  <si>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</si>
  <si>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</si>
  <si>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</si>
  <si>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</si>
  <si>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</si>
  <si>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</si>
  <si>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</si>
  <si>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</si>
  <si>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</si>
  <si>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</si>
  <si>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</si>
  <si>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</si>
  <si>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</si>
  <si>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</si>
  <si>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</si>
  <si>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</si>
  <si>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</si>
  <si>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</si>
  <si>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</si>
  <si>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</si>
  <si>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</si>
  <si>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</si>
  <si>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</si>
  <si>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</si>
  <si>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</si>
  <si>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</si>
  <si>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</si>
  <si>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</si>
  <si>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</si>
  <si>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</si>
  <si>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</si>
  <si>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</si>
  <si>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</si>
  <si>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</si>
  <si>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</si>
  <si>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</si>
  <si>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</si>
  <si>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</si>
  <si>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</si>
  <si>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</si>
  <si>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</si>
  <si>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</si>
  <si>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</si>
  <si>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</si>
  <si>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</si>
  <si>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</si>
  <si>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</si>
  <si>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</si>
  <si>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</si>
  <si>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</si>
  <si>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</si>
  <si>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</si>
  <si>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</si>
  <si>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</si>
  <si>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</si>
  <si>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</si>
  <si>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</si>
  <si>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</si>
  <si>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</si>
  <si>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</si>
  <si>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</si>
  <si>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</si>
  <si>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</si>
  <si>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</si>
  <si>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</si>
  <si>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</si>
  <si>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</si>
  <si>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</si>
  <si>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</si>
  <si>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</si>
  <si>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</si>
  <si>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</si>
  <si>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</si>
  <si>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</si>
  <si>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</si>
  <si>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</si>
  <si>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</si>
  <si>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</si>
  <si>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</si>
  <si>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</si>
  <si>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</si>
  <si>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</si>
  <si>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</si>
  <si>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</si>
  <si>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</si>
  <si>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</si>
  <si>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</si>
  <si>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</si>
  <si>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</si>
  <si>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</si>
  <si>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</si>
  <si>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</si>
  <si>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</si>
  <si>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</si>
  <si>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</si>
  <si>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</si>
  <si>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</si>
  <si>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</si>
  <si>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</si>
  <si>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</si>
  <si>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</si>
  <si>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</si>
  <si>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</si>
  <si>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</si>
  <si>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</si>
  <si>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</si>
  <si>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</si>
  <si>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</si>
  <si>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</si>
  <si>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</si>
  <si>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</si>
  <si>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</si>
  <si>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</si>
  <si>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</si>
  <si>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</si>
  <si>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</si>
  <si>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</si>
  <si>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</si>
  <si>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</si>
  <si>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</si>
  <si>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</si>
  <si>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</si>
  <si>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</si>
  <si>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</si>
  <si>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</si>
  <si>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</si>
  <si>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</si>
  <si>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</si>
  <si>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</si>
  <si>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</si>
  <si>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</si>
  <si>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</si>
  <si>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</si>
  <si>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</si>
  <si>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</si>
  <si>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</si>
  <si>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</si>
  <si>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</si>
  <si>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</si>
  <si>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</si>
  <si>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</si>
  <si>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</si>
  <si>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</si>
  <si>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</si>
  <si>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</si>
  <si>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</si>
  <si>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</si>
  <si>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</si>
  <si>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</si>
  <si>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</si>
  <si>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</si>
  <si>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</si>
  <si>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</si>
  <si>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</si>
  <si>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</si>
  <si>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</si>
  <si>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</si>
  <si>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</si>
  <si>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</si>
  <si>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</si>
  <si>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</si>
  <si>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</si>
  <si>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</si>
  <si>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</si>
  <si>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</si>
  <si>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</si>
  <si>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</si>
  <si>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</si>
  <si>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</si>
  <si>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</si>
  <si>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</si>
  <si>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</si>
  <si>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</si>
  <si>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</si>
  <si>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</si>
  <si>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</si>
  <si>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</si>
  <si>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</si>
  <si>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</si>
  <si>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</si>
  <si>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</si>
  <si>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</si>
  <si>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</si>
  <si>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</si>
  <si>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</si>
  <si>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</si>
  <si>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</si>
  <si>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</si>
  <si>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</si>
  <si>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</si>
  <si>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</si>
  <si>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</si>
  <si>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</si>
  <si>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</si>
  <si>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</si>
  <si>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</si>
  <si>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</si>
  <si>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</si>
  <si>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</si>
  <si>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</si>
  <si>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</si>
  <si>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</si>
  <si>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</si>
  <si>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</si>
  <si>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</si>
  <si>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</si>
  <si>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</si>
  <si>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</si>
  <si>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</si>
  <si>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</si>
  <si>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</si>
  <si>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</si>
  <si>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</si>
  <si>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</si>
  <si>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</si>
  <si>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</si>
  <si>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</si>
  <si>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</si>
  <si>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</si>
  <si>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</si>
  <si>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</si>
  <si>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</si>
  <si>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</si>
  <si>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</si>
  <si>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</si>
  <si>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</si>
  <si>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</si>
  <si>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</si>
  <si>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</si>
  <si>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</si>
  <si>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</si>
  <si>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</si>
  <si>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</si>
  <si>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</si>
  <si>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</si>
  <si>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</si>
  <si>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</si>
  <si>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</si>
  <si>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</si>
  <si>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</si>
  <si>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</si>
  <si>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</si>
  <si>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</si>
  <si>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</si>
  <si>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</si>
  <si>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</si>
  <si>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</si>
  <si>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</si>
  <si>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</si>
  <si>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</si>
  <si>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</si>
  <si>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</si>
  <si>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</si>
  <si>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</si>
  <si>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</si>
  <si>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</si>
  <si>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</si>
  <si>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</si>
  <si>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</si>
  <si>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</si>
  <si>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</si>
  <si>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</si>
  <si>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</si>
  <si>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</si>
  <si>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</si>
  <si>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</si>
  <si>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</si>
  <si>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</si>
  <si>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</si>
  <si>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</si>
  <si>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</si>
  <si>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</si>
  <si>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</si>
  <si>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</si>
  <si>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</si>
  <si>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</si>
  <si>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</si>
  <si>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</si>
  <si>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</si>
  <si>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</si>
  <si>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</si>
  <si>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</si>
  <si>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</si>
  <si>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</si>
  <si>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</si>
  <si>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</si>
  <si>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</si>
  <si>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</si>
  <si>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</si>
  <si>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</si>
  <si>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</si>
  <si>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</si>
  <si>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</si>
  <si>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</si>
  <si>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</si>
  <si>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</si>
  <si>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</si>
  <si>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</si>
  <si>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</si>
  <si>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</si>
  <si>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</si>
  <si>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</si>
  <si>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</si>
  <si>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</si>
  <si>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</si>
  <si>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</si>
  <si>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</si>
  <si>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</si>
  <si>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</si>
  <si>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</si>
  <si>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</si>
  <si>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</si>
  <si>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</si>
  <si>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</si>
  <si>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</si>
  <si>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</si>
  <si>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</si>
  <si>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</si>
  <si>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</si>
  <si>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</si>
  <si>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</si>
  <si>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</si>
  <si>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</si>
  <si>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</si>
  <si>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</si>
  <si>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</si>
  <si>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</si>
  <si>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</si>
  <si>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</si>
  <si>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</si>
  <si>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</si>
  <si>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</si>
  <si>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</si>
  <si>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</si>
  <si>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</si>
  <si>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</si>
  <si>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</si>
  <si>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</si>
  <si>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</si>
  <si>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</si>
  <si>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</si>
  <si>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</si>
  <si>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</si>
  <si>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</si>
  <si>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</si>
  <si>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</si>
  <si>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</si>
  <si>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</si>
  <si>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</si>
  <si>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</si>
  <si>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</si>
  <si>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</si>
  <si>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</si>
  <si>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</si>
  <si>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</si>
  <si>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</si>
  <si>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</si>
  <si>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</si>
  <si>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</si>
  <si>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</si>
  <si>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</si>
  <si>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</si>
  <si>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</si>
  <si>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</si>
  <si>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</si>
  <si>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</si>
  <si>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</si>
  <si>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</si>
  <si>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</si>
  <si>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</si>
  <si>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</si>
  <si>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</si>
  <si>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</si>
  <si>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</si>
  <si>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</si>
  <si>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</si>
  <si>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</si>
  <si>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</si>
  <si>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</si>
  <si>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</si>
  <si>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</si>
  <si>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</si>
  <si>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</si>
  <si>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</si>
  <si>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</si>
  <si>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</si>
  <si>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</si>
  <si>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</si>
  <si>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</si>
  <si>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</si>
  <si>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</si>
  <si>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</si>
  <si>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</si>
  <si>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</si>
  <si>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</si>
  <si>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</si>
  <si>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</si>
  <si>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</si>
  <si>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</si>
  <si>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</si>
  <si>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</si>
  <si>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</si>
  <si>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</si>
  <si>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</si>
  <si>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</si>
  <si>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</si>
  <si>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</si>
  <si>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</si>
  <si>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</si>
  <si>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</si>
  <si>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</si>
  <si>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</si>
  <si>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</si>
  <si>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</si>
  <si>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</si>
  <si>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</si>
  <si>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</si>
  <si>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</si>
  <si>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</si>
  <si>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</si>
  <si>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</si>
  <si>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</si>
  <si>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</si>
  <si>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</si>
  <si>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</si>
  <si>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</si>
  <si>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</si>
  <si>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</si>
  <si>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</si>
  <si>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</si>
  <si>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</si>
  <si>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</si>
  <si>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</si>
  <si>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</si>
  <si>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</si>
  <si>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</si>
  <si>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</si>
  <si>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</si>
  <si>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</si>
  <si>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</si>
  <si>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</si>
  <si>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</si>
  <si>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</si>
  <si>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</si>
  <si>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</si>
  <si>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</si>
  <si>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</si>
  <si>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</si>
  <si>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</si>
  <si>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</si>
  <si>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</si>
  <si>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</si>
  <si>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</si>
  <si>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</si>
  <si>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</si>
  <si>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</si>
  <si>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</si>
  <si>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</si>
  <si>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</si>
  <si>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</si>
  <si>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</si>
  <si>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</si>
  <si>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</si>
  <si>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</si>
  <si>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</si>
  <si>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</si>
  <si>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</si>
  <si>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</si>
  <si>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</si>
  <si>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</si>
  <si>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</si>
  <si>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</si>
  <si>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</si>
  <si>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</si>
  <si>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</si>
  <si>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</si>
  <si>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</si>
  <si>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</si>
  <si>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</si>
  <si>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</si>
  <si>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</si>
  <si>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</si>
  <si>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</si>
  <si>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</si>
  <si>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</si>
  <si>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</si>
  <si>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</si>
  <si>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</si>
  <si>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</si>
  <si>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</si>
  <si>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</si>
  <si>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</si>
  <si>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</si>
  <si>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</si>
  <si>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</si>
  <si>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</si>
  <si>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</si>
  <si>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</si>
  <si>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</si>
  <si>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</si>
  <si>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</si>
  <si>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</si>
  <si>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</si>
  <si>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</si>
  <si>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</si>
  <si>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</si>
  <si>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</si>
  <si>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</si>
  <si>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</si>
  <si>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</si>
  <si>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</si>
  <si>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</si>
  <si>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</si>
  <si>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</si>
  <si>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</si>
  <si>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</si>
  <si>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</si>
  <si>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</si>
  <si>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</si>
  <si>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</si>
  <si>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</si>
  <si>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</si>
  <si>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</si>
  <si>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</si>
  <si>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</si>
  <si>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</si>
  <si>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</si>
  <si>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</si>
  <si>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</si>
  <si>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</si>
  <si>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</si>
  <si>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</si>
  <si>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</si>
  <si>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</si>
  <si>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</si>
  <si>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</si>
  <si>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</si>
  <si>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</si>
  <si>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</si>
  <si>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</si>
  <si>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</si>
  <si>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</si>
  <si>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</si>
  <si>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</si>
  <si>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</si>
  <si>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</si>
  <si>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</si>
  <si>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</si>
  <si>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</si>
  <si>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</si>
  <si>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</si>
  <si>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</si>
  <si>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</si>
  <si>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</si>
  <si>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</si>
  <si>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</si>
  <si>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</si>
  <si>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</si>
  <si>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</si>
  <si>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</si>
  <si>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</si>
  <si>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</si>
  <si>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</si>
  <si>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</si>
  <si>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</si>
  <si>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</si>
  <si>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</si>
  <si>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</si>
  <si>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</si>
  <si>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</si>
  <si>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</si>
  <si>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</si>
  <si>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</si>
  <si>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</si>
  <si>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</si>
  <si>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</si>
  <si>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</si>
  <si>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</si>
  <si>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</si>
  <si>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</si>
  <si>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</si>
  <si>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</si>
  <si>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</si>
  <si>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</si>
  <si>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</si>
  <si>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</si>
  <si>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</si>
  <si>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</si>
  <si>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</si>
  <si>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</si>
  <si>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</si>
  <si>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</si>
  <si>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</si>
  <si>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</si>
  <si>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</si>
  <si>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</si>
  <si>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</si>
  <si>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</si>
  <si>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</si>
  <si>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</si>
  <si>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</si>
  <si>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</si>
  <si>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</si>
  <si>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</si>
  <si>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</si>
  <si>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</si>
  <si>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</si>
  <si>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</si>
  <si>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</si>
  <si>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</si>
  <si>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</si>
  <si>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</si>
  <si>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</si>
  <si>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</si>
  <si>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</si>
  <si>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</si>
  <si>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</si>
  <si>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</si>
  <si>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</si>
  <si>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</si>
  <si>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</si>
  <si>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</si>
  <si>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</si>
  <si>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</si>
  <si>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</si>
  <si>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</si>
  <si>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</si>
  <si>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</si>
  <si>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</si>
  <si>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</si>
  <si>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</si>
  <si>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</si>
  <si>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</si>
  <si>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</si>
  <si>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</si>
  <si>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</si>
  <si>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</si>
  <si>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</si>
  <si>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</si>
  <si>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</si>
  <si>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</si>
  <si>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</si>
  <si>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</si>
  <si>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</si>
  <si>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</si>
  <si>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</si>
  <si>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</si>
  <si>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</si>
  <si>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</si>
  <si>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</si>
  <si>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</si>
  <si>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</si>
  <si>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</si>
  <si>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</si>
  <si>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</si>
  <si>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</si>
  <si>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</si>
  <si>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</si>
  <si>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</si>
  <si>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</si>
  <si>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</si>
  <si>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</si>
  <si>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</si>
  <si>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</si>
  <si>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</si>
  <si>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</si>
  <si>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</si>
  <si>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</si>
  <si>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</si>
  <si>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</si>
  <si>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</si>
  <si>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</si>
  <si>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</si>
  <si>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</si>
  <si>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</si>
  <si>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</si>
  <si>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</si>
  <si>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</si>
  <si>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</si>
  <si>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</si>
  <si>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</si>
  <si>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</si>
  <si>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</si>
  <si>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</si>
  <si>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</si>
  <si>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</si>
  <si>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</si>
  <si>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</si>
  <si>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</si>
  <si>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</si>
  <si>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</si>
  <si>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</si>
  <si>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</si>
  <si>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</si>
  <si>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</si>
  <si>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</si>
  <si>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</si>
  <si>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</si>
  <si>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</si>
  <si>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</si>
  <si>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</si>
  <si>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</si>
  <si>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</si>
  <si>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</si>
  <si>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</si>
  <si>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</si>
  <si>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</si>
  <si>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</si>
  <si>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</si>
  <si>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</si>
  <si>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</si>
  <si>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</si>
  <si>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</si>
  <si>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</si>
  <si>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</si>
  <si>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</si>
  <si>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</si>
  <si>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</si>
  <si>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</si>
  <si>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</si>
  <si>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</si>
  <si>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</si>
  <si>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</si>
  <si>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</si>
  <si>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</si>
  <si>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</si>
  <si>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</si>
  <si>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</si>
  <si>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</si>
  <si>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</si>
  <si>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</si>
  <si>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</si>
  <si>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</si>
  <si>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</si>
  <si>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</si>
  <si>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</si>
  <si>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</si>
  <si>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</si>
  <si>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</si>
  <si>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</si>
  <si>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</si>
  <si>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</si>
  <si>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</si>
  <si>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</si>
  <si>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</si>
  <si>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</si>
  <si>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</si>
  <si>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</si>
  <si>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</si>
  <si>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</si>
  <si>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</si>
  <si>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</si>
  <si>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</si>
  <si>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</si>
  <si>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</si>
  <si>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</si>
  <si>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</si>
  <si>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</si>
  <si>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</si>
  <si>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</si>
  <si>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</si>
  <si>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</si>
  <si>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</si>
  <si>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</si>
  <si>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</si>
  <si>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</si>
  <si>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</si>
  <si>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</si>
  <si>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</si>
  <si>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</si>
  <si>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</si>
  <si>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</si>
  <si>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</si>
  <si>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</si>
  <si>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</si>
  <si>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</si>
  <si>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</si>
  <si>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</si>
  <si>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</si>
  <si>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</si>
  <si>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</si>
  <si>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</si>
  <si>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</si>
  <si>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</si>
  <si>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</si>
  <si>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</si>
  <si>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</si>
  <si>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</si>
  <si>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</si>
  <si>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</si>
  <si>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</si>
  <si>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</si>
  <si>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</si>
  <si>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</si>
  <si>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</si>
  <si>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</si>
  <si>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</si>
  <si>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</si>
  <si>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</si>
  <si>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</si>
  <si>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</si>
  <si>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</si>
  <si>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</si>
  <si>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</si>
  <si>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</si>
  <si>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</si>
  <si>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</si>
  <si>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</si>
  <si>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</si>
  <si>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</si>
  <si>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</si>
  <si>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</si>
  <si>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</si>
  <si>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</si>
  <si>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</si>
  <si>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</si>
  <si>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</si>
  <si>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</si>
  <si>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</si>
  <si>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</si>
  <si>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</si>
  <si>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</si>
  <si>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</si>
  <si>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</si>
  <si>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</si>
  <si>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</si>
  <si>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</si>
  <si>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</si>
  <si>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</si>
  <si>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</si>
  <si>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</si>
  <si>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</si>
  <si>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</si>
  <si>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</si>
  <si>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</si>
  <si>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</si>
  <si>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</si>
  <si>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</si>
  <si>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</si>
  <si>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</si>
  <si>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</si>
  <si>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</si>
  <si>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</si>
  <si>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</si>
  <si>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</si>
  <si>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</si>
  <si>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</si>
  <si>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</si>
  <si>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</si>
  <si>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</si>
  <si>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</si>
  <si>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</si>
  <si>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</si>
  <si>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</si>
  <si>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</si>
  <si>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</si>
  <si>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</si>
  <si>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</si>
  <si>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</si>
  <si>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</si>
  <si>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</si>
  <si>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</si>
  <si>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</si>
  <si>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</si>
  <si>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</si>
  <si>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</si>
  <si>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</si>
  <si>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</si>
  <si>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</si>
  <si>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</si>
  <si>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</si>
  <si>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</si>
  <si>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</si>
  <si>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</si>
  <si>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</si>
  <si>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</si>
  <si>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</si>
  <si>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</si>
  <si>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</si>
  <si>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</si>
  <si>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</si>
  <si>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</si>
  <si>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</si>
  <si>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</si>
  <si>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</si>
  <si>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</si>
  <si>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</si>
  <si>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</si>
  <si>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</si>
  <si>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</si>
  <si>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</si>
  <si>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</si>
  <si>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</si>
  <si>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</si>
  <si>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</si>
  <si>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</si>
  <si>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</si>
  <si>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</si>
  <si>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</si>
  <si>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</si>
  <si>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</si>
  <si>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</si>
  <si>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</si>
  <si>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</si>
  <si>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</si>
  <si>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</si>
  <si>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</si>
  <si>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</si>
  <si>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</si>
  <si>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</si>
  <si>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</si>
  <si>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</si>
  <si>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</si>
  <si>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</si>
  <si>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</si>
  <si>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</si>
  <si>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</si>
  <si>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</si>
  <si>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</si>
  <si>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</si>
  <si>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</si>
  <si>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</si>
  <si>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</si>
  <si>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</si>
  <si>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</si>
  <si>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</si>
  <si>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</si>
  <si>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</si>
  <si>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</si>
  <si>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</si>
  <si>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</si>
  <si>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</si>
  <si>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</si>
  <si>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</si>
  <si>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</si>
  <si>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</si>
  <si>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</si>
  <si>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</si>
  <si>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</si>
  <si>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</si>
  <si>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</si>
  <si>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</si>
  <si>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</si>
  <si>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</si>
  <si>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</si>
  <si>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</si>
  <si>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</si>
  <si>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</si>
  <si>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</si>
  <si>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</si>
  <si>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</si>
  <si>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</si>
  <si>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</si>
  <si>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</si>
  <si>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</si>
  <si>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</si>
  <si>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</si>
  <si>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</si>
  <si>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</si>
  <si>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</si>
  <si>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</si>
  <si>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</si>
  <si>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</si>
  <si>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</si>
  <si>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</si>
  <si>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</si>
  <si>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</si>
  <si>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</si>
  <si>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</si>
  <si>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</si>
  <si>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</si>
  <si>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</si>
  <si>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</si>
  <si>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</si>
  <si>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</si>
  <si>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</si>
  <si>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</si>
  <si>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</si>
  <si>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</si>
  <si>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</si>
  <si>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</si>
  <si>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</si>
  <si>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</si>
  <si>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</si>
  <si>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</si>
  <si>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</si>
  <si>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</si>
  <si>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</si>
  <si>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</si>
  <si>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</si>
  <si>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</si>
  <si>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</si>
  <si>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</si>
  <si>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</si>
  <si>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</si>
  <si>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</si>
  <si>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</si>
  <si>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</si>
  <si>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</si>
  <si>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</si>
  <si>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</si>
  <si>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</si>
  <si>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</si>
  <si>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</si>
  <si>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</si>
  <si>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</si>
  <si>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</si>
  <si>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</si>
  <si>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</si>
  <si>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</si>
  <si>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</si>
  <si>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</si>
  <si>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</si>
  <si>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</si>
  <si>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</si>
  <si>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</si>
  <si>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</si>
  <si>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</si>
  <si>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</si>
  <si>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</si>
  <si>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</si>
  <si>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</si>
  <si>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</si>
  <si>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</si>
  <si>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</si>
  <si>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</si>
  <si>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</si>
  <si>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</si>
  <si>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</si>
  <si>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</si>
  <si>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</si>
  <si>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</si>
  <si>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</si>
  <si>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</si>
  <si>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</si>
  <si>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</si>
  <si>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</si>
  <si>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</si>
  <si>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</si>
  <si>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</si>
  <si>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</si>
  <si>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</si>
  <si>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</si>
  <si>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</si>
  <si>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</si>
  <si>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</si>
  <si>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</si>
  <si>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</si>
  <si>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</si>
  <si>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</si>
  <si>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</si>
  <si>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</si>
  <si>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</si>
  <si>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</si>
  <si>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</si>
  <si>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</si>
  <si>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</si>
  <si>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</si>
  <si>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</si>
  <si>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</si>
  <si>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</si>
  <si>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</si>
  <si>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</si>
  <si>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</si>
  <si>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</si>
  <si>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</si>
  <si>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</si>
  <si>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</si>
  <si>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</si>
  <si>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</si>
  <si>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</si>
  <si>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</si>
  <si>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</si>
  <si>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</si>
  <si>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</si>
  <si>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</si>
  <si>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</si>
  <si>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</si>
  <si>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</si>
  <si>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</si>
  <si>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</si>
  <si>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</si>
  <si>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</si>
  <si>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</si>
  <si>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</si>
  <si>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</si>
  <si>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</si>
  <si>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</si>
  <si>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</si>
  <si>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</si>
  <si>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</si>
  <si>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</si>
  <si>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</si>
  <si>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</si>
  <si>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</si>
  <si>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</si>
  <si>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</si>
  <si>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</si>
  <si>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</si>
  <si>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</si>
  <si>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</si>
  <si>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</si>
  <si>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</si>
  <si>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</si>
  <si>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</si>
  <si>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</si>
  <si>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</si>
  <si>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</si>
  <si>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</si>
  <si>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</si>
  <si>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</si>
  <si>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</si>
  <si>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</si>
  <si>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</si>
  <si>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</si>
  <si>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</si>
  <si>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</si>
  <si>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</si>
  <si>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</si>
  <si>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</si>
  <si>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</si>
  <si>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</si>
  <si>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</si>
  <si>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</si>
  <si>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</si>
  <si>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</si>
  <si>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</si>
  <si>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</si>
  <si>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</si>
  <si>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</si>
  <si>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</si>
  <si>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</si>
  <si>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</si>
  <si>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</si>
  <si>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</si>
  <si>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</si>
  <si>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</si>
  <si>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</si>
  <si>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</si>
  <si>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</si>
  <si>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</si>
  <si>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</si>
  <si>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</si>
  <si>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</si>
  <si>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</si>
  <si>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</si>
  <si>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</si>
  <si>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</si>
  <si>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</si>
  <si>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</si>
  <si>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</si>
  <si>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</si>
  <si>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</si>
  <si>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</si>
  <si>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</si>
  <si>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</si>
  <si>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</si>
  <si>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</si>
  <si>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</si>
  <si>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</si>
  <si>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</si>
  <si>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</si>
  <si>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</si>
  <si>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</si>
  <si>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</si>
  <si>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</si>
  <si>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</si>
  <si>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</si>
  <si>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</si>
  <si>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</si>
  <si>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</si>
  <si>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</si>
  <si>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</si>
  <si>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</si>
  <si>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</si>
  <si>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</si>
  <si>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</si>
  <si>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</si>
  <si>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</si>
  <si>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</si>
  <si>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</si>
  <si>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</si>
  <si>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</si>
  <si>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</si>
  <si>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</si>
  <si>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</si>
  <si>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</si>
  <si>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</si>
  <si>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</si>
  <si>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</si>
  <si>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</si>
  <si>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</si>
  <si>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</si>
  <si>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</si>
  <si>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</si>
  <si>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</si>
  <si>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</si>
  <si>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</si>
  <si>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</si>
  <si>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</si>
  <si>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</si>
  <si>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</si>
  <si>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</si>
  <si>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</si>
  <si>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</si>
  <si>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</si>
  <si>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</si>
  <si>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</si>
  <si>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</si>
  <si>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</si>
  <si>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</si>
  <si>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</si>
  <si>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</si>
  <si>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</si>
  <si>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</si>
  <si>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</si>
  <si>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</si>
  <si>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</si>
  <si>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</si>
  <si>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</si>
  <si>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</si>
  <si>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</si>
  <si>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</si>
  <si>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</si>
  <si>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</si>
  <si>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</si>
  <si>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</si>
  <si>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</si>
  <si>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</si>
  <si>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</si>
  <si>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</si>
  <si>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</si>
  <si>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</si>
  <si>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</si>
  <si>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</si>
  <si>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</si>
  <si>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</si>
  <si>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</si>
  <si>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</si>
  <si>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</si>
  <si>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</si>
  <si>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</si>
  <si>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</si>
  <si>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</si>
  <si>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</si>
  <si>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</si>
  <si>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</si>
  <si>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</si>
  <si>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</si>
  <si>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</si>
  <si>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</si>
  <si>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</si>
  <si>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</si>
  <si>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</si>
  <si>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</si>
  <si>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</si>
  <si>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</si>
  <si>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</si>
  <si>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</si>
  <si>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</si>
  <si>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</si>
  <si>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</si>
  <si>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</si>
  <si>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</si>
  <si>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</si>
  <si>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</si>
  <si>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</si>
  <si>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</si>
  <si>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</si>
  <si>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</si>
  <si>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</si>
  <si>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</si>
  <si>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</si>
  <si>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</si>
  <si>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</si>
  <si>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</si>
  <si>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</si>
  <si>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</si>
  <si>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</si>
  <si>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</si>
  <si>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</si>
  <si>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</si>
  <si>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</si>
  <si>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</si>
  <si>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</si>
  <si>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</si>
  <si>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</si>
  <si>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</si>
  <si>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</si>
  <si>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</si>
  <si>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</si>
  <si>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</si>
  <si>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</si>
  <si>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</si>
  <si>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</si>
  <si>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</si>
  <si>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</si>
  <si>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</si>
  <si>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</si>
  <si>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</si>
  <si>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</si>
  <si>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</si>
  <si>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</si>
  <si>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</si>
  <si>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</si>
  <si>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</si>
  <si>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</si>
  <si>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</si>
  <si>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</si>
  <si>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</si>
  <si>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</si>
  <si>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</si>
  <si>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</si>
  <si>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</si>
  <si>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</si>
  <si>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</si>
  <si>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</si>
  <si>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</si>
  <si>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</si>
  <si>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</si>
  <si>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</si>
  <si>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</si>
  <si>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</si>
  <si>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</si>
  <si>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</si>
  <si>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</si>
  <si>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</si>
  <si>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</si>
  <si>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</si>
  <si>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</si>
  <si>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</si>
  <si>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</si>
  <si>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</si>
  <si>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</si>
  <si>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</si>
  <si>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</si>
  <si>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</si>
  <si>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</si>
  <si>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</si>
  <si>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</si>
  <si>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</si>
  <si>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</si>
  <si>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</si>
  <si>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</si>
  <si>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</si>
  <si>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</si>
  <si>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</si>
  <si>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</si>
  <si>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</si>
  <si>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</si>
  <si>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</si>
  <si>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</si>
  <si>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</si>
  <si>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</si>
  <si>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</si>
  <si>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</si>
  <si>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</si>
  <si>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</si>
  <si>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</si>
  <si>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</si>
  <si>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</si>
  <si>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</si>
  <si>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</si>
  <si>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</si>
  <si>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</si>
  <si>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</si>
  <si>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</si>
  <si>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</si>
  <si>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</si>
  <si>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</si>
  <si>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</si>
  <si>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</si>
  <si>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</si>
  <si>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</si>
  <si>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</si>
  <si>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</si>
  <si>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</si>
  <si>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</si>
  <si>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</si>
  <si>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</si>
  <si>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</si>
  <si>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</si>
  <si>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</si>
  <si>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</si>
  <si>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</si>
  <si>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</si>
  <si>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</si>
  <si>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</si>
  <si>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</si>
  <si>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</si>
  <si>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</si>
  <si>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</si>
  <si>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</si>
  <si>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</si>
  <si>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</si>
  <si>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</si>
  <si>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</si>
  <si>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</si>
  <si>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</si>
  <si>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</si>
  <si>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</si>
  <si>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</si>
  <si>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</si>
  <si>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</si>
  <si>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</si>
  <si>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</si>
  <si>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</si>
  <si>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</si>
  <si>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</si>
  <si>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</si>
  <si>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</si>
  <si>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</si>
  <si>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</si>
  <si>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</si>
  <si>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</si>
  <si>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</si>
  <si>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</si>
  <si>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</si>
  <si>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</si>
  <si>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</si>
  <si>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</si>
  <si>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</si>
  <si>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</si>
  <si>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</si>
  <si>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</si>
  <si>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</si>
  <si>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</si>
  <si>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</si>
  <si>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</si>
  <si>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</si>
  <si>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</si>
  <si>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</si>
  <si>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</si>
  <si>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</si>
  <si>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</si>
  <si>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</si>
  <si>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</si>
  <si>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</si>
  <si>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</si>
  <si>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</si>
  <si>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</si>
  <si>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</si>
  <si>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</si>
  <si>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</si>
  <si>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</si>
  <si>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</si>
  <si>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</si>
  <si>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</si>
  <si>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</si>
  <si>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</si>
  <si>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</si>
  <si>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</si>
  <si>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</si>
  <si>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</si>
  <si>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</si>
  <si>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</si>
  <si>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</si>
  <si>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</si>
  <si>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</si>
  <si>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</si>
  <si>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</si>
  <si>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</si>
  <si>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</si>
  <si>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</si>
  <si>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</si>
  <si>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</si>
  <si>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</si>
  <si>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</si>
  <si>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</si>
  <si>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</si>
  <si>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</si>
  <si>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</si>
  <si>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</si>
  <si>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</si>
  <si>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</si>
  <si>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</si>
  <si>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</si>
  <si>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</si>
  <si>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</si>
  <si>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</si>
  <si>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</si>
  <si>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</si>
  <si>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</si>
  <si>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</si>
  <si>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</si>
  <si>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</si>
  <si>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</si>
  <si>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</si>
  <si>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</si>
  <si>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</si>
  <si>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</si>
  <si>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</si>
  <si>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</si>
  <si>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</si>
  <si>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</si>
  <si>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</si>
  <si>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</si>
  <si>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</si>
  <si>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</si>
  <si>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</si>
  <si>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</si>
  <si>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</si>
  <si>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</si>
  <si>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</si>
  <si>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</si>
  <si>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</si>
  <si>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</si>
  <si>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</si>
  <si>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</si>
  <si>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</si>
  <si>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</si>
  <si>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</si>
  <si>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</si>
  <si>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</si>
  <si>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</si>
  <si>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</si>
  <si>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</si>
  <si>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</si>
  <si>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</si>
  <si>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</si>
  <si>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</si>
  <si>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</si>
  <si>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</si>
  <si>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</si>
  <si>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</si>
  <si>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</si>
  <si>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</si>
  <si>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</si>
  <si>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</si>
  <si>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</si>
  <si>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</si>
  <si>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</si>
  <si>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</si>
  <si>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</si>
  <si>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</si>
  <si>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</si>
  <si>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</si>
  <si>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</si>
  <si>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</si>
  <si>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</si>
  <si>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</si>
  <si>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</si>
  <si>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</si>
  <si>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</si>
  <si>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</si>
  <si>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</si>
  <si>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</si>
  <si>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</si>
  <si>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</si>
  <si>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</si>
  <si>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</si>
  <si>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</si>
  <si>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</si>
  <si>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</si>
  <si>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</si>
  <si>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</si>
  <si>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</si>
  <si>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</si>
  <si>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</si>
  <si>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</si>
  <si>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</si>
  <si>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</si>
  <si>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</si>
  <si>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</si>
  <si>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</si>
  <si>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</si>
  <si>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</si>
  <si>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</si>
  <si>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</si>
  <si>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</si>
  <si>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</si>
  <si>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</si>
  <si>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</si>
  <si>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</si>
  <si>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</si>
  <si>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</si>
  <si>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</si>
  <si>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</si>
  <si>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</si>
  <si>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</si>
  <si>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</si>
  <si>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</si>
  <si>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</si>
  <si>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</si>
  <si>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</si>
  <si>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</si>
  <si>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</si>
  <si>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</si>
  <si>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</si>
  <si>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</si>
  <si>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</si>
  <si>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</si>
  <si>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</si>
  <si>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</si>
  <si>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</si>
  <si>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</si>
  <si>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</si>
  <si>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</si>
  <si>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</si>
  <si>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</si>
  <si>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</si>
  <si>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</si>
  <si>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</si>
  <si>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</si>
  <si>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</si>
  <si>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</si>
  <si>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</si>
  <si>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</si>
  <si>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</si>
  <si>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</si>
  <si>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</si>
  <si>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</si>
  <si>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</si>
  <si>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</si>
  <si>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</si>
  <si>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</si>
  <si>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</si>
  <si>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</si>
  <si>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</si>
  <si>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</si>
  <si>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</si>
  <si>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</si>
  <si>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</si>
  <si>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</si>
  <si>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</si>
  <si>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</si>
  <si>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</si>
  <si>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</si>
  <si>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</si>
  <si>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</si>
  <si>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</si>
  <si>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</si>
  <si>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</si>
  <si>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</si>
  <si>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</si>
  <si>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</si>
  <si>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</si>
  <si>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</si>
  <si>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</si>
  <si>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</si>
  <si>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</si>
  <si>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</si>
  <si>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</si>
  <si>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</si>
  <si>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</si>
  <si>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</si>
  <si>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</si>
  <si>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</si>
  <si>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</si>
  <si>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</si>
  <si>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</si>
  <si>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</si>
  <si>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</si>
  <si>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</si>
  <si>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</si>
  <si>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</si>
  <si>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</si>
  <si>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</si>
  <si>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</si>
  <si>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</si>
  <si>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</si>
  <si>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</si>
  <si>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</si>
  <si>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</si>
  <si>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</si>
  <si>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</si>
  <si>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</si>
  <si>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</si>
  <si>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</si>
  <si>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</si>
  <si>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</si>
  <si>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</si>
  <si>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</si>
  <si>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</si>
  <si>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</si>
  <si>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</si>
  <si>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</si>
  <si>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</si>
  <si>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</si>
  <si>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</si>
  <si>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</si>
  <si>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</si>
  <si>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</si>
  <si>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</si>
  <si>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</si>
  <si>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</si>
  <si>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</si>
  <si>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</si>
  <si>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</si>
  <si>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</si>
  <si>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</si>
  <si>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</si>
  <si>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</si>
  <si>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</si>
  <si>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</si>
  <si>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</si>
  <si>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</si>
  <si>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</si>
  <si>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</si>
  <si>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</si>
  <si>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</si>
  <si>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</si>
  <si>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</si>
  <si>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</si>
  <si>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</si>
  <si>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</si>
  <si>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</si>
  <si>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</si>
  <si>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</si>
  <si>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</si>
  <si>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</si>
  <si>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</si>
  <si>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</si>
  <si>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</si>
  <si>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</si>
  <si>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</si>
  <si>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</si>
  <si>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</si>
  <si>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</si>
  <si>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</si>
  <si>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</si>
  <si>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</si>
  <si>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</si>
  <si>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</si>
  <si>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</si>
  <si>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</si>
  <si>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</si>
  <si>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</si>
  <si>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</si>
  <si>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</si>
  <si>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</si>
  <si>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</si>
  <si>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</si>
  <si>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</si>
  <si>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</si>
  <si>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</si>
  <si>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</si>
  <si>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</si>
  <si>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</si>
  <si>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</si>
  <si>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</si>
  <si>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</si>
  <si>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</si>
  <si>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</si>
  <si>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</si>
  <si>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</si>
  <si>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</si>
  <si>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</si>
  <si>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</si>
  <si>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</si>
  <si>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</si>
  <si>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</si>
  <si>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</si>
  <si>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</si>
  <si>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</si>
  <si>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</si>
  <si>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</si>
  <si>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</si>
  <si>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</si>
  <si>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</si>
  <si>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</si>
  <si>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</si>
  <si>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</si>
  <si>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</si>
  <si>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</si>
  <si>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</si>
  <si>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</si>
  <si>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</si>
  <si>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</si>
  <si>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</si>
  <si>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</si>
  <si>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</si>
  <si>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</si>
  <si>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</si>
  <si>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</si>
  <si>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</si>
  <si>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</si>
  <si>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</si>
  <si>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</si>
  <si>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</si>
  <si>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</si>
  <si>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</si>
  <si>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</si>
  <si>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</si>
  <si>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</si>
  <si>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</si>
  <si>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</si>
  <si>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</si>
  <si>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</si>
  <si>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</si>
  <si>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</si>
  <si>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</si>
  <si>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</si>
  <si>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</si>
  <si>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</si>
  <si>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</si>
  <si>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</si>
  <si>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</si>
  <si>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</si>
  <si>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</si>
  <si>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</si>
  <si>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</si>
  <si>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</si>
  <si>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</si>
  <si>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</si>
  <si>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</si>
  <si>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</si>
  <si>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</si>
  <si>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</si>
  <si>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</si>
  <si>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</si>
  <si>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</si>
  <si>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</si>
  <si>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</si>
  <si>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</si>
  <si>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</si>
  <si>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</si>
  <si>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</si>
  <si>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</si>
  <si>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</si>
  <si>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</si>
  <si>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</si>
  <si>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</si>
  <si>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</si>
  <si>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</si>
  <si>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</si>
  <si>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</si>
  <si>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</si>
  <si>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</si>
  <si>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</si>
  <si>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</si>
  <si>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</si>
  <si>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</si>
  <si>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</si>
  <si>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</si>
  <si>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</si>
  <si>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</si>
  <si>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</si>
  <si>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</si>
  <si>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</si>
  <si>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</si>
  <si>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</si>
  <si>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</si>
  <si>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</si>
  <si>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</si>
  <si>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</si>
  <si>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</si>
  <si>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</si>
  <si>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</si>
  <si>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</si>
  <si>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</si>
  <si>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</si>
  <si>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</si>
  <si>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</si>
  <si>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</si>
  <si>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</si>
  <si>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</si>
  <si>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</si>
  <si>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</si>
  <si>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</si>
  <si>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</si>
  <si>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</si>
  <si>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</si>
  <si>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</si>
  <si>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</si>
  <si>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</si>
  <si>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</si>
  <si>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</si>
  <si>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</si>
  <si>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</si>
  <si>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</si>
  <si>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</si>
  <si>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</si>
  <si>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</si>
  <si>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</si>
  <si>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</si>
  <si>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</si>
  <si>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</si>
  <si>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</si>
  <si>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</si>
  <si>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</si>
  <si>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</si>
  <si>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</si>
  <si>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</si>
  <si>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</si>
  <si>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</si>
  <si>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</si>
  <si>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</si>
  <si>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</si>
  <si>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</si>
  <si>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</si>
  <si>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</si>
  <si>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</si>
  <si>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</si>
  <si>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</si>
  <si>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</si>
  <si>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</si>
  <si>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</si>
  <si>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</si>
  <si>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</si>
  <si>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</si>
  <si>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</si>
  <si>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</si>
  <si>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</si>
  <si>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</si>
  <si>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</si>
  <si>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</si>
  <si>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</si>
  <si>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</si>
  <si>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</si>
  <si>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</si>
  <si>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</si>
  <si>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</si>
  <si>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</si>
  <si>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</si>
  <si>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</si>
  <si>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</si>
  <si>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</si>
  <si>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</si>
  <si>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</si>
  <si>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</si>
  <si>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</si>
  <si>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</si>
  <si>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</si>
  <si>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</si>
  <si>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</si>
  <si>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</si>
  <si>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</si>
  <si>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</si>
  <si>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</si>
  <si>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</si>
  <si>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</si>
  <si>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</si>
  <si>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</si>
  <si>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</si>
  <si>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</si>
  <si>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</si>
  <si>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</si>
  <si>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</si>
  <si>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</si>
  <si>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</si>
  <si>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</si>
  <si>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</si>
  <si>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</si>
  <si>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</si>
  <si>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</si>
  <si>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</si>
  <si>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</si>
  <si>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</si>
  <si>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</si>
  <si>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</si>
  <si>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</si>
  <si>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</si>
  <si>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</si>
  <si>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</si>
  <si>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</si>
  <si>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</si>
  <si>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</si>
  <si>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</si>
  <si>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</si>
  <si>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</si>
  <si>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</si>
  <si>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</si>
  <si>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</si>
  <si>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</si>
  <si>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</si>
  <si>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</si>
  <si>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</si>
  <si>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</si>
  <si>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</si>
  <si>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</si>
  <si>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</si>
  <si>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</si>
  <si>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</si>
  <si>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</si>
  <si>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</si>
  <si>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</si>
  <si>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</si>
  <si>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</si>
  <si>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</si>
  <si>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</si>
  <si>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</si>
  <si>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</si>
  <si>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</si>
  <si>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</si>
  <si>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</si>
  <si>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</si>
  <si>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</si>
  <si>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</si>
  <si>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</si>
  <si>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</si>
  <si>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</si>
  <si>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</si>
  <si>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</si>
  <si>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</si>
  <si>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</si>
  <si>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</si>
  <si>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</si>
  <si>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</si>
  <si>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</si>
  <si>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</si>
  <si>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</si>
  <si>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</si>
  <si>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</si>
  <si>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</si>
  <si>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</si>
  <si>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</si>
  <si>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</si>
  <si>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</si>
  <si>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</si>
  <si>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</si>
  <si>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</si>
  <si>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</si>
  <si>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</si>
  <si>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</si>
  <si>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</si>
  <si>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</si>
  <si>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</si>
  <si>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</si>
  <si>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</si>
  <si>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</si>
  <si>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</si>
  <si>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</si>
  <si>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</si>
  <si>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</si>
  <si>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</si>
  <si>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</si>
  <si>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</si>
  <si>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</si>
  <si>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</si>
  <si>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</si>
  <si>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</si>
  <si>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</si>
  <si>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</si>
  <si>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</si>
  <si>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</si>
  <si>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</si>
  <si>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</si>
  <si>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</si>
  <si>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</si>
  <si>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</si>
  <si>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</si>
  <si>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</si>
  <si>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</si>
  <si>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</si>
  <si>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</si>
  <si>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</si>
  <si>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</si>
  <si>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</si>
  <si>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</si>
  <si>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</si>
  <si>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</si>
  <si>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</si>
  <si>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</si>
  <si>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</si>
  <si>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</si>
  <si>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</si>
  <si>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</si>
  <si>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</si>
  <si>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</si>
  <si>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</si>
  <si>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</si>
  <si>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</si>
  <si>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</si>
  <si>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</si>
  <si>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</si>
  <si>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</si>
  <si>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</si>
  <si>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</si>
  <si>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</si>
  <si>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</si>
  <si>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</si>
  <si>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</si>
  <si>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</si>
  <si>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</si>
  <si>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</si>
  <si>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</si>
  <si>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</si>
  <si>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</si>
  <si>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</si>
  <si>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</si>
  <si>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</si>
  <si>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</si>
  <si>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</si>
  <si>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</si>
  <si>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</si>
  <si>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</si>
  <si>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</si>
  <si>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</si>
  <si>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</si>
  <si>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</si>
  <si>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</si>
  <si>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</si>
  <si>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</si>
  <si>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</si>
  <si>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</si>
  <si>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</si>
  <si>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</si>
  <si>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</si>
  <si>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</si>
  <si>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</si>
  <si>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</si>
  <si>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</si>
  <si>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</si>
  <si>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</si>
  <si>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</si>
  <si>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</si>
  <si>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</si>
  <si>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</si>
  <si>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</si>
  <si>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</si>
  <si>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</si>
  <si>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</si>
  <si>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</si>
  <si>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</si>
  <si>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</si>
  <si>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</si>
  <si>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</si>
  <si>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</si>
  <si>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</si>
  <si>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</si>
  <si>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</si>
  <si>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</si>
  <si>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</si>
  <si>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</si>
  <si>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</si>
  <si>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</si>
  <si>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</si>
  <si>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</si>
  <si>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</si>
  <si>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</si>
  <si>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</si>
  <si>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</si>
  <si>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</si>
  <si>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</si>
  <si>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</si>
  <si>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</si>
  <si>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</si>
  <si>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</si>
  <si>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</si>
  <si>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</si>
  <si>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</si>
  <si>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</si>
  <si>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</si>
  <si>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</si>
  <si>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</si>
  <si>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</si>
  <si>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</si>
  <si>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</si>
  <si>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</si>
  <si>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</si>
  <si>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</si>
  <si>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</si>
  <si>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</si>
  <si>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</si>
  <si>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</si>
  <si>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</si>
  <si>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</si>
  <si>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</si>
  <si>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</si>
  <si>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</si>
  <si>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</si>
  <si>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</si>
  <si>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</si>
  <si>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</si>
  <si>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</si>
  <si>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</si>
  <si>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</si>
  <si>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</si>
  <si>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</si>
  <si>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</si>
  <si>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</si>
  <si>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</si>
  <si>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</si>
  <si>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</si>
  <si>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</si>
  <si>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</si>
  <si>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</si>
  <si>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</si>
  <si>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</si>
  <si>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</si>
  <si>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</si>
  <si>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</si>
  <si>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</si>
  <si>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</si>
  <si>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</si>
  <si>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</si>
  <si>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</si>
  <si>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</si>
  <si>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</si>
  <si>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</si>
  <si>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</si>
  <si>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</si>
  <si>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</si>
  <si>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</si>
  <si>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</si>
  <si>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</si>
  <si>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</si>
  <si>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</si>
  <si>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</si>
  <si>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</si>
  <si>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</si>
  <si>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</si>
  <si>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</si>
  <si>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</si>
  <si>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</si>
  <si>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</si>
  <si>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</si>
  <si>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</si>
  <si>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</si>
  <si>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</si>
  <si>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</si>
  <si>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</si>
  <si>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</si>
  <si>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</si>
  <si>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</si>
  <si>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</si>
  <si>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</si>
  <si>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</si>
  <si>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</si>
  <si>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</si>
  <si>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</si>
  <si>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</si>
  <si>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</si>
  <si>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</si>
  <si>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</si>
  <si>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</si>
  <si>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</si>
  <si>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</si>
  <si>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</si>
  <si>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</si>
  <si>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</si>
  <si>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</si>
  <si>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</si>
  <si>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</si>
  <si>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</si>
  <si>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</si>
  <si>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</si>
  <si>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</si>
  <si>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</si>
  <si>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</si>
  <si>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</si>
  <si>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</si>
  <si>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</si>
  <si>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</si>
  <si>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</si>
  <si>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</si>
  <si>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</si>
  <si>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</si>
  <si>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</si>
  <si>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</si>
  <si>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</si>
  <si>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</si>
  <si>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</si>
  <si>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</si>
  <si>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</si>
  <si>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</si>
  <si>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</si>
  <si>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</si>
  <si>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</si>
  <si>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</si>
  <si>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</si>
  <si>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</si>
  <si>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</si>
  <si>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</si>
  <si>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</si>
  <si>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</si>
  <si>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</si>
  <si>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</si>
  <si>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</si>
  <si>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</si>
  <si>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</si>
  <si>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</si>
  <si>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</si>
  <si>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</si>
  <si>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</si>
  <si>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</si>
  <si>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</si>
  <si>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</si>
  <si>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</si>
  <si>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</si>
  <si>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</si>
  <si>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</si>
  <si>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</si>
  <si>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</si>
  <si>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</si>
  <si>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</si>
  <si>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</si>
  <si>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</si>
  <si>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</si>
  <si>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</si>
  <si>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</si>
  <si>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</si>
  <si>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</si>
  <si>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</si>
  <si>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</si>
  <si>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</si>
  <si>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</si>
  <si>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</si>
  <si>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</si>
  <si>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</si>
  <si>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</si>
  <si>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</si>
  <si>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</si>
  <si>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</si>
  <si>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</si>
  <si>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</si>
  <si>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</si>
  <si>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</si>
  <si>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</si>
  <si>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</si>
  <si>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</si>
  <si>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</si>
  <si>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</si>
  <si>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</si>
  <si>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</si>
  <si>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</si>
  <si>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</si>
  <si>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</si>
  <si>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</si>
  <si>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</si>
  <si>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</si>
  <si>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</si>
  <si>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</si>
  <si>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</si>
  <si>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</si>
  <si>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</si>
  <si>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</si>
  <si>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</si>
  <si>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</si>
  <si>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</si>
  <si>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</si>
  <si>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</si>
  <si>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</si>
  <si>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</si>
  <si>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</si>
  <si>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</si>
  <si>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</si>
  <si>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</si>
  <si>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</si>
  <si>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</si>
  <si>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</si>
  <si>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</si>
  <si>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</si>
  <si>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</si>
  <si>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</si>
  <si>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</si>
  <si>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</si>
  <si>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</si>
  <si>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</si>
  <si>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</si>
  <si>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</si>
  <si>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</si>
  <si>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</si>
  <si>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</si>
  <si>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</si>
  <si>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</si>
  <si>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</si>
  <si>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</si>
  <si>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</si>
  <si>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</si>
  <si>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</si>
  <si>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</si>
  <si>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</si>
  <si>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</si>
  <si>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</si>
  <si>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</si>
  <si>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</si>
  <si>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</si>
  <si>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</si>
  <si>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</si>
  <si>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</si>
  <si>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</si>
  <si>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</si>
  <si>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</si>
  <si>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</si>
  <si>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</si>
  <si>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</si>
  <si>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</si>
  <si>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</si>
  <si>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</si>
  <si>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</si>
  <si>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</si>
  <si>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</si>
  <si>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</si>
  <si>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</si>
  <si>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</si>
  <si>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</si>
  <si>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</si>
  <si>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</si>
  <si>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</si>
  <si>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</si>
  <si>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</si>
  <si>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</si>
  <si>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</si>
  <si>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</si>
  <si>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</si>
  <si>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</si>
  <si>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</si>
  <si>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</si>
  <si>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</si>
  <si>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</si>
  <si>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</si>
  <si>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</si>
  <si>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</si>
  <si>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</si>
  <si>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</si>
  <si>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</si>
  <si>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</si>
  <si>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</si>
  <si>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</si>
  <si>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</si>
  <si>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</si>
  <si>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</si>
  <si>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</si>
  <si>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</si>
  <si>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</si>
  <si>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</si>
  <si>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</si>
  <si>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</si>
  <si>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</si>
  <si>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</si>
  <si>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</si>
  <si>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</si>
  <si>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</si>
  <si>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</si>
  <si>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</si>
  <si>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</si>
  <si>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</si>
  <si>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</si>
  <si>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</si>
  <si>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</si>
  <si>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</si>
  <si>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</si>
  <si>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</si>
  <si>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</si>
  <si>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</si>
  <si>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</si>
  <si>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</si>
  <si>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</si>
  <si>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</si>
  <si>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</si>
  <si>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</si>
  <si>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</si>
  <si>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</si>
  <si>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</si>
  <si>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</si>
  <si>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</si>
  <si>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</si>
  <si>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</si>
  <si>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</si>
  <si>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</si>
  <si>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</si>
  <si>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</si>
  <si>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</si>
  <si>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</si>
  <si>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</si>
  <si>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</si>
  <si>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</si>
  <si>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</si>
  <si>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</si>
  <si>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</si>
  <si>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</si>
  <si>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</si>
  <si>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</si>
  <si>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</si>
  <si>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</si>
  <si>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</si>
  <si>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</si>
  <si>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</si>
  <si>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</si>
  <si>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</si>
  <si>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</si>
  <si>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</si>
  <si>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</si>
  <si>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</si>
  <si>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</si>
  <si>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</si>
  <si>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</si>
  <si>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</si>
  <si>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</si>
  <si>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</si>
  <si>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</si>
  <si>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</si>
  <si>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</si>
  <si>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</si>
  <si>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</si>
  <si>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</si>
  <si>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</si>
  <si>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</si>
  <si>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</si>
  <si>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</si>
  <si>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</si>
  <si>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</si>
  <si>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</si>
  <si>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</si>
  <si>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</si>
  <si>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</si>
  <si>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</si>
  <si>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</si>
  <si>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</si>
  <si>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</si>
  <si>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</si>
  <si>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</si>
  <si>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</si>
  <si>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</si>
  <si>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</si>
  <si>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</si>
  <si>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</si>
  <si>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</si>
  <si>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</si>
  <si>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</si>
  <si>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</si>
  <si>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</si>
  <si>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</si>
  <si>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</si>
  <si>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</si>
  <si>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</si>
  <si>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</si>
  <si>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</si>
  <si>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</si>
  <si>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</si>
  <si>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</si>
  <si>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</si>
  <si>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</si>
  <si>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</si>
  <si>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</si>
  <si>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</si>
  <si>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</si>
  <si>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</si>
  <si>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</si>
  <si>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</si>
  <si>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</si>
  <si>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</si>
  <si>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</si>
  <si>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</si>
  <si>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</si>
  <si>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</si>
  <si>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</si>
  <si>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</si>
  <si>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</si>
  <si>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</si>
  <si>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</si>
  <si>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</si>
  <si>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</si>
  <si>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</si>
  <si>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</si>
  <si>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</si>
  <si>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</si>
  <si>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</si>
  <si>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</si>
  <si>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</si>
  <si>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</si>
  <si>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</si>
  <si>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</si>
  <si>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</si>
  <si>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</si>
  <si>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</si>
  <si>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</si>
  <si>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</si>
  <si>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</si>
  <si>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</si>
  <si>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</si>
  <si>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</si>
  <si>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</si>
  <si>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</si>
  <si>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</si>
  <si>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</si>
  <si>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</si>
  <si>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</si>
  <si>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</si>
  <si>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</si>
  <si>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</si>
  <si>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</si>
  <si>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</si>
  <si>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</si>
  <si>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</si>
  <si>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</si>
  <si>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</si>
  <si>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</si>
  <si>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</si>
  <si>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</si>
  <si>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</si>
  <si>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</si>
  <si>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</si>
  <si>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</si>
  <si>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</si>
  <si>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</si>
  <si>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</si>
  <si>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</si>
  <si>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</si>
  <si>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</si>
  <si>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</si>
  <si>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</si>
  <si>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</si>
  <si>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</si>
  <si>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</si>
  <si>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</si>
  <si>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</si>
  <si>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</si>
  <si>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</si>
  <si>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</si>
  <si>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</si>
  <si>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</si>
  <si>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</si>
  <si>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</si>
  <si>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</si>
  <si>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</si>
  <si>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</si>
  <si>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</si>
  <si>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</si>
  <si>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</si>
  <si>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</si>
  <si>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</si>
  <si>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</si>
  <si>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</si>
  <si>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</si>
  <si>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</si>
  <si>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</si>
  <si>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</si>
  <si>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</si>
  <si>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</si>
  <si>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</si>
  <si>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</si>
  <si>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</si>
  <si>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</si>
  <si>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</si>
  <si>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</si>
  <si>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</si>
  <si>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</si>
  <si>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</si>
  <si>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</si>
  <si>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</si>
  <si>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</si>
  <si>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</si>
  <si>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</si>
  <si>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</si>
  <si>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</si>
  <si>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</si>
  <si>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</si>
  <si>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</si>
  <si>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</si>
  <si>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</si>
  <si>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</si>
  <si>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</si>
  <si>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</si>
  <si>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</si>
  <si>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</si>
  <si>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</si>
  <si>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</si>
  <si>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</si>
  <si>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</si>
  <si>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</si>
  <si>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</si>
  <si>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</si>
  <si>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</si>
  <si>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</si>
  <si>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</si>
  <si>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</si>
  <si>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</si>
  <si>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</si>
  <si>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</si>
  <si>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</si>
  <si>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</si>
  <si>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</si>
  <si>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</si>
  <si>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</si>
  <si>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</si>
  <si>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</si>
  <si>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</si>
  <si>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</si>
  <si>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</si>
  <si>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</si>
  <si>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</si>
  <si>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</si>
  <si>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</si>
  <si>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</si>
  <si>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</si>
  <si>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</si>
  <si>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</si>
  <si>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</si>
  <si>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</si>
  <si>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</si>
  <si>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</si>
  <si>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</si>
  <si>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</si>
  <si>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</si>
  <si>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</si>
  <si>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</si>
  <si>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</si>
  <si>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</si>
  <si>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</si>
  <si>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</si>
  <si>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</si>
  <si>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</si>
  <si>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</si>
  <si>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</si>
  <si>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</si>
  <si>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</si>
  <si>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</si>
  <si>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</si>
  <si>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</si>
  <si>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</si>
  <si>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</si>
  <si>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</si>
  <si>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</si>
  <si>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</si>
  <si>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</si>
  <si>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</si>
  <si>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</si>
  <si>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</si>
  <si>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</si>
  <si>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</si>
  <si>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</si>
  <si>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</si>
  <si>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</si>
  <si>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</si>
  <si>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</si>
  <si>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</si>
  <si>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</si>
  <si>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</si>
  <si>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</si>
  <si>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</si>
  <si>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</si>
  <si>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</si>
  <si>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</si>
  <si>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</si>
  <si>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</si>
  <si>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</si>
  <si>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</si>
  <si>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</si>
  <si>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</si>
  <si>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</si>
  <si>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</si>
  <si>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</si>
  <si>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</si>
  <si>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</si>
  <si>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</si>
  <si>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</si>
  <si>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</si>
  <si>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</si>
  <si>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</si>
  <si>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</si>
  <si>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</si>
  <si>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</si>
  <si>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</si>
  <si>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</si>
  <si>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</si>
  <si>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</si>
  <si>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</si>
  <si>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</si>
  <si>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</si>
  <si>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</si>
  <si>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</si>
  <si>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</si>
  <si>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</si>
  <si>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</si>
  <si>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</si>
  <si>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</si>
  <si>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</si>
  <si>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</si>
  <si>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</si>
  <si>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</si>
  <si>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</si>
  <si>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</si>
  <si>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</si>
  <si>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</si>
  <si>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</si>
  <si>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</si>
  <si>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</si>
  <si>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</si>
  <si>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</si>
  <si>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</si>
  <si>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</si>
  <si>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</si>
  <si>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</si>
  <si>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</si>
  <si>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</si>
  <si>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</si>
  <si>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</si>
  <si>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</si>
  <si>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</si>
  <si>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</si>
  <si>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</si>
  <si>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</si>
  <si>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</si>
  <si>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</si>
  <si>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</si>
  <si>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</si>
  <si>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</si>
  <si>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</si>
  <si>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</si>
  <si>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</si>
  <si>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</si>
  <si>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</si>
  <si>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</si>
  <si>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</si>
  <si>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</si>
  <si>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</si>
  <si>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</si>
  <si>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</si>
  <si>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</si>
  <si>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</si>
  <si>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</si>
  <si>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</si>
  <si>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</si>
  <si>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</si>
  <si>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</si>
  <si>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</si>
  <si>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</si>
  <si>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</si>
  <si>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</si>
  <si>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</si>
  <si>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</si>
  <si>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</si>
  <si>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</si>
  <si>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</si>
  <si>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</si>
  <si>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</si>
  <si>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</si>
  <si>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</si>
  <si>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</si>
  <si>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</si>
  <si>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</si>
  <si>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</si>
  <si>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</si>
  <si>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</si>
  <si>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</si>
  <si>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</si>
  <si>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</si>
  <si>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</si>
  <si>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</si>
  <si>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</si>
  <si>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</si>
  <si>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</si>
  <si>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</si>
  <si>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</si>
  <si>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</si>
  <si>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</si>
  <si>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</si>
  <si>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</si>
  <si>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</si>
  <si>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</si>
  <si>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</si>
  <si>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</si>
  <si>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</si>
  <si>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</si>
  <si>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</si>
  <si>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</si>
  <si>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</si>
  <si>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</si>
  <si>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</si>
  <si>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</si>
  <si>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</si>
  <si>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</si>
  <si>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</si>
  <si>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</si>
  <si>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</si>
  <si>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</si>
  <si>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</si>
  <si>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</si>
  <si>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</si>
  <si>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</si>
  <si>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</si>
  <si>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</si>
  <si>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</si>
  <si>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</si>
  <si>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</si>
  <si>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</si>
  <si>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</si>
  <si>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</si>
  <si>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</si>
  <si>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</si>
  <si>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</si>
  <si>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</si>
  <si>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</si>
  <si>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</si>
  <si>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</si>
  <si>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</si>
  <si>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</si>
  <si>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</si>
  <si>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</si>
  <si>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</si>
  <si>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</si>
  <si>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</si>
  <si>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</si>
  <si>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</si>
  <si>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</si>
  <si>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</si>
  <si>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</si>
  <si>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</si>
  <si>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</si>
  <si>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</si>
  <si>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</si>
  <si>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</si>
  <si>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</si>
  <si>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</si>
  <si>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</si>
  <si>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</si>
  <si>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</si>
  <si>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</si>
  <si>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</si>
  <si>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</si>
  <si>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</si>
  <si>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</si>
  <si>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</si>
  <si>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</si>
  <si>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</si>
  <si>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</si>
  <si>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</si>
  <si>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</si>
  <si>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</si>
  <si>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</si>
  <si>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</si>
  <si>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</si>
  <si>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</si>
  <si>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</si>
  <si>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</si>
  <si>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</si>
  <si>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</si>
  <si>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</si>
  <si>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</si>
  <si>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</si>
  <si>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</si>
  <si>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</si>
  <si>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</si>
  <si>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</si>
  <si>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</si>
  <si>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</si>
  <si>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</si>
  <si>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</si>
  <si>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</si>
  <si>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</si>
  <si>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</si>
  <si>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</si>
  <si>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</si>
  <si>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</si>
  <si>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</si>
  <si>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</si>
  <si>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</si>
  <si>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</si>
  <si>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</si>
  <si>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</si>
  <si>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</si>
  <si>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</si>
  <si>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</si>
  <si>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</si>
  <si>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</si>
  <si>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</si>
  <si>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</si>
  <si>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</si>
  <si>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</si>
  <si>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</si>
  <si>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</si>
  <si>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</si>
  <si>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</si>
  <si>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</si>
  <si>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</si>
  <si>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</si>
  <si>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</si>
  <si>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</si>
  <si>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</si>
  <si>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</si>
  <si>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</si>
  <si>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</si>
  <si>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</si>
  <si>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</si>
  <si>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</si>
  <si>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</si>
  <si>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</si>
  <si>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</si>
  <si>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</si>
  <si>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</si>
  <si>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</si>
  <si>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</si>
  <si>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</si>
  <si>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</si>
  <si>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</si>
  <si>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</si>
  <si>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</si>
  <si>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</si>
  <si>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</si>
  <si>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</si>
  <si>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</si>
  <si>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</si>
  <si>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</si>
  <si>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</si>
  <si>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</si>
  <si>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</si>
  <si>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</si>
  <si>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</si>
  <si>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</si>
  <si>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</si>
  <si>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</si>
  <si>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</si>
  <si>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</si>
  <si>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</si>
  <si>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</si>
  <si>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</si>
  <si>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</si>
  <si>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</si>
  <si>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</si>
  <si>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</si>
  <si>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</si>
  <si>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</si>
  <si>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</si>
  <si>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</si>
  <si>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</si>
  <si>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</si>
  <si>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</si>
  <si>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</si>
  <si>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</si>
  <si>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</si>
  <si>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</si>
  <si>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</si>
  <si>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</si>
  <si>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</si>
  <si>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</si>
  <si>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</si>
  <si>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</si>
  <si>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</si>
  <si>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</si>
  <si>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</si>
  <si>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</si>
  <si>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</si>
  <si>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</si>
  <si>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</si>
  <si>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</si>
  <si>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</si>
  <si>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</si>
  <si>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</si>
  <si>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</si>
  <si>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</si>
  <si>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</si>
  <si>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</si>
  <si>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</si>
  <si>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</si>
  <si>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</si>
  <si>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</si>
  <si>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</si>
  <si>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</si>
  <si>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</si>
  <si>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</si>
  <si>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</si>
  <si>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</si>
  <si>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</si>
  <si>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</si>
  <si>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</si>
  <si>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</si>
  <si>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</si>
  <si>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</si>
  <si>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</si>
  <si>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</si>
  <si>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</si>
  <si>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</si>
  <si>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</si>
  <si>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</si>
  <si>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</si>
  <si>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</si>
  <si>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</si>
  <si>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</si>
  <si>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</si>
  <si>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</si>
  <si>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</si>
  <si>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</si>
  <si>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</si>
  <si>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</si>
  <si>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</si>
  <si>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</si>
  <si>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</si>
  <si>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</si>
  <si>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</si>
  <si>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</si>
  <si>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</si>
  <si>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</si>
  <si>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</si>
  <si>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</si>
  <si>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</si>
  <si>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</si>
  <si>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</si>
  <si>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</si>
  <si>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</si>
  <si>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</si>
  <si>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</si>
  <si>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</si>
  <si>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</si>
  <si>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</si>
  <si>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</si>
  <si>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</si>
  <si>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</si>
  <si>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</si>
  <si>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</si>
  <si>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</si>
  <si>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</si>
  <si>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</si>
  <si>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</si>
  <si>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</si>
  <si>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</si>
  <si>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</si>
  <si>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</si>
  <si>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</si>
  <si>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</si>
  <si>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</si>
  <si>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</si>
  <si>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</si>
  <si>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</si>
  <si>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</si>
  <si>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</si>
  <si>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</si>
  <si>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</si>
  <si>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</si>
  <si>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</si>
  <si>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</si>
  <si>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</si>
  <si>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</si>
  <si>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</si>
  <si>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</si>
  <si>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</si>
  <si>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</si>
  <si>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</si>
  <si>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</si>
  <si>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</si>
  <si>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</si>
  <si>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</si>
  <si>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</si>
  <si>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</si>
  <si>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</si>
  <si>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</si>
  <si>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</si>
  <si>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</si>
  <si>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</si>
  <si>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</si>
  <si>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</si>
  <si>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</si>
  <si>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</si>
  <si>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</si>
  <si>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</si>
  <si>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</si>
  <si>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</si>
  <si>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</si>
  <si>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</si>
  <si>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</si>
  <si>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</si>
  <si>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</si>
  <si>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</si>
  <si>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</si>
  <si>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</si>
  <si>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</si>
  <si>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</si>
  <si>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</si>
  <si>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</si>
  <si>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</si>
  <si>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</si>
  <si>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</si>
  <si>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</si>
  <si>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</si>
  <si>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</si>
  <si>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</si>
  <si>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</si>
  <si>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</si>
  <si>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</si>
  <si>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</si>
  <si>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</si>
  <si>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</si>
  <si>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</si>
  <si>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</si>
  <si>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</si>
  <si>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</si>
  <si>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</si>
  <si>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</si>
  <si>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</si>
  <si>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</si>
  <si>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</si>
  <si>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</si>
  <si>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</si>
  <si>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</si>
  <si>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</si>
  <si>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</si>
  <si>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</si>
  <si>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</si>
  <si>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</si>
  <si>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</si>
  <si>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</si>
  <si>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</si>
  <si>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</si>
  <si>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</si>
  <si>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</si>
  <si>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</si>
  <si>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</si>
  <si>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</si>
  <si>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</si>
  <si>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</si>
  <si>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</si>
  <si>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</si>
  <si>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</si>
  <si>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</si>
  <si>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</si>
  <si>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</si>
  <si>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</si>
  <si>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</si>
  <si>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</si>
  <si>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</si>
  <si>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</si>
  <si>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</si>
  <si>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</si>
  <si>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</si>
  <si>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</si>
  <si>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</si>
  <si>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</si>
  <si>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</si>
  <si>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</si>
  <si>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</si>
  <si>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</si>
  <si>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</si>
  <si>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</si>
  <si>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</si>
  <si>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</si>
  <si>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</si>
  <si>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</si>
  <si>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</si>
  <si>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</si>
  <si>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</si>
  <si>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</si>
  <si>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</si>
  <si>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</si>
  <si>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</si>
  <si>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</si>
  <si>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</si>
  <si>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</si>
  <si>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</si>
  <si>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</si>
  <si>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</si>
  <si>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</si>
  <si>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</si>
  <si>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</si>
  <si>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</si>
  <si>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</si>
  <si>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</si>
  <si>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</si>
  <si>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</si>
  <si>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</si>
  <si>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</si>
  <si>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</si>
  <si>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</si>
  <si>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</si>
  <si>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</si>
  <si>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</si>
  <si>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</si>
  <si>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</si>
  <si>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</si>
  <si>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</si>
  <si>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</si>
  <si>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</si>
  <si>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</si>
  <si>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</si>
  <si>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</si>
  <si>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</si>
  <si>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</si>
  <si>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</si>
  <si>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</si>
  <si>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</si>
  <si>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</si>
  <si>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</si>
  <si>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</si>
  <si>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</si>
  <si>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</si>
  <si>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</si>
  <si>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</si>
  <si>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</si>
  <si>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</si>
  <si>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</si>
  <si>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</si>
  <si>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</si>
  <si>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</si>
  <si>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</si>
  <si>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</si>
  <si>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</si>
  <si>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</si>
  <si>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</si>
  <si>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</si>
  <si>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</si>
  <si>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</si>
  <si>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</si>
  <si>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</si>
  <si>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</si>
  <si>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</si>
  <si>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</si>
  <si>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</si>
  <si>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</si>
  <si>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</si>
  <si>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</si>
  <si>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</si>
  <si>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</si>
  <si>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</si>
  <si>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</si>
  <si>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</si>
  <si>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</si>
  <si>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</si>
  <si>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</si>
  <si>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</si>
  <si>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</si>
  <si>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</si>
  <si>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</si>
  <si>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</si>
  <si>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</si>
  <si>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</si>
  <si>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</si>
  <si>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</si>
  <si>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</si>
  <si>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</si>
  <si>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</si>
  <si>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</si>
  <si>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</si>
  <si>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</si>
  <si>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</si>
  <si>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</si>
  <si>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</si>
  <si>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</si>
  <si>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</si>
  <si>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</si>
  <si>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</si>
  <si>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</si>
  <si>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</si>
  <si>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</si>
  <si>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</si>
  <si>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</si>
  <si>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</si>
  <si>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</si>
  <si>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</si>
  <si>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</si>
  <si>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</si>
  <si>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</si>
  <si>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</si>
  <si>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</si>
  <si>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</si>
  <si>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</si>
  <si>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</si>
  <si>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</si>
  <si>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</si>
  <si>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</si>
  <si>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</si>
  <si>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</si>
  <si>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</si>
  <si>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</si>
  <si>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</si>
  <si>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</si>
  <si>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</si>
  <si>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</si>
  <si>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</si>
  <si>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</si>
  <si>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</si>
  <si>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</si>
  <si>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</si>
  <si>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</si>
  <si>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</si>
  <si>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</si>
  <si>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</si>
  <si>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</si>
  <si>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</si>
  <si>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</si>
  <si>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</si>
  <si>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</si>
  <si>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</si>
  <si>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</si>
  <si>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</si>
  <si>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</si>
  <si>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</si>
  <si>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</si>
  <si>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</si>
  <si>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</si>
  <si>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</si>
  <si>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</si>
  <si>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</si>
  <si>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</si>
  <si>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</si>
  <si>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</si>
  <si>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</si>
  <si>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</si>
  <si>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</si>
  <si>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</si>
  <si>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</si>
  <si>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</si>
  <si>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</si>
  <si>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</si>
  <si>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</si>
  <si>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</si>
  <si>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</si>
  <si>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</si>
  <si>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</si>
  <si>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</si>
  <si>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</si>
  <si>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</si>
  <si>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</si>
  <si>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</si>
  <si>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</si>
  <si>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</si>
  <si>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</si>
  <si>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</si>
  <si>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</si>
  <si>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</si>
  <si>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</si>
  <si>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</si>
  <si>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</si>
  <si>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</si>
  <si>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</si>
  <si>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</si>
  <si>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</si>
  <si>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</si>
  <si>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</si>
  <si>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</si>
  <si>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</si>
  <si>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</si>
  <si>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</si>
  <si>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</si>
  <si>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</si>
  <si>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</si>
  <si>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</si>
  <si>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</si>
  <si>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</si>
  <si>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</si>
  <si>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</si>
  <si>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</si>
  <si>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</si>
  <si>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</si>
  <si>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</si>
  <si>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</si>
  <si>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</si>
  <si>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</si>
  <si>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</si>
  <si>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</si>
  <si>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</si>
  <si>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</si>
  <si>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</si>
  <si>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</si>
  <si>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</si>
  <si>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</si>
  <si>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</si>
  <si>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</si>
  <si>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</si>
  <si>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</si>
  <si>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</si>
  <si>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</si>
  <si>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</si>
  <si>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</si>
  <si>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</si>
  <si>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</si>
  <si>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</si>
  <si>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</si>
  <si>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</si>
  <si>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</si>
  <si>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</si>
  <si>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</si>
  <si>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</si>
  <si>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</si>
  <si>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</si>
  <si>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</si>
  <si>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</si>
  <si>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</si>
  <si>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</si>
  <si>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</si>
  <si>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</si>
  <si>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</si>
  <si>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</si>
  <si>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</si>
  <si>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</si>
  <si>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</si>
  <si>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</si>
  <si>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</si>
  <si>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</si>
  <si>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</si>
  <si>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</si>
  <si>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</si>
  <si>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</si>
  <si>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</si>
  <si>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</si>
  <si>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</si>
  <si>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</si>
  <si>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</si>
  <si>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</si>
  <si>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</si>
  <si>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</si>
  <si>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</si>
  <si>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</si>
  <si>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</si>
  <si>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</si>
  <si>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</si>
  <si>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</si>
  <si>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</si>
  <si>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</si>
  <si>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</si>
  <si>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</si>
  <si>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</si>
  <si>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</si>
  <si>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</si>
  <si>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</si>
  <si>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</si>
  <si>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</si>
  <si>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</si>
  <si>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</si>
  <si>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</si>
  <si>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</si>
  <si>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</si>
  <si>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</si>
  <si>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</si>
  <si>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</si>
  <si>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</si>
  <si>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</si>
  <si>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</si>
  <si>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</si>
  <si>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</si>
  <si>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</si>
  <si>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</si>
  <si>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</si>
  <si>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</si>
  <si>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</si>
  <si>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</si>
  <si>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</si>
  <si>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</si>
  <si>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</si>
  <si>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</si>
  <si>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</si>
  <si>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</si>
  <si>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</si>
  <si>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</si>
  <si>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</si>
  <si>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</si>
  <si>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</si>
  <si>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</si>
  <si>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</si>
  <si>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</si>
  <si>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</si>
  <si>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</si>
  <si>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</si>
  <si>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</si>
  <si>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</si>
  <si>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</si>
  <si>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</si>
  <si>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</si>
  <si>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</si>
  <si>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</si>
  <si>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</si>
  <si>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</si>
  <si>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</si>
  <si>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</si>
  <si>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</si>
  <si>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</si>
  <si>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</si>
  <si>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</si>
  <si>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</si>
  <si>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</si>
  <si>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</si>
  <si>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</si>
  <si>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</si>
  <si>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</si>
  <si>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</si>
  <si>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</si>
  <si>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</si>
  <si>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</si>
  <si>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</si>
  <si>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</si>
  <si>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</si>
  <si>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</si>
  <si>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</si>
  <si>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</si>
  <si>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</si>
  <si>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</si>
  <si>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</si>
  <si>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</si>
  <si>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</si>
  <si>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</si>
  <si>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</si>
  <si>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</si>
  <si>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</si>
  <si>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</si>
  <si>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</si>
  <si>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</si>
  <si>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</si>
  <si>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</si>
  <si>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</si>
  <si>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</si>
  <si>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</si>
  <si>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</si>
  <si>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</si>
  <si>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</si>
  <si>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</si>
  <si>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</si>
  <si>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</si>
  <si>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</si>
  <si>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</si>
  <si>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</si>
  <si>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</si>
  <si>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</si>
  <si>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</si>
  <si>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</si>
  <si>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</si>
  <si>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</si>
  <si>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</si>
  <si>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</si>
  <si>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</si>
  <si>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</si>
  <si>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</si>
  <si>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</si>
  <si>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</si>
  <si>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</si>
  <si>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</si>
  <si>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</si>
  <si>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</si>
  <si>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</si>
  <si>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</si>
  <si>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</si>
  <si>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</si>
  <si>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</si>
  <si>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</si>
  <si>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</si>
  <si>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</si>
  <si>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</si>
  <si>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</si>
  <si>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</si>
  <si>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</si>
  <si>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</si>
  <si>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</si>
  <si>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</si>
  <si>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</si>
  <si>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</si>
  <si>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</si>
  <si>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</si>
  <si>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</si>
  <si>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</si>
  <si>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</si>
  <si>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</si>
  <si>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</si>
  <si>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</si>
  <si>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</si>
  <si>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</si>
  <si>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</si>
  <si>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</si>
  <si>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</si>
  <si>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</si>
  <si>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</si>
  <si>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</si>
  <si>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</si>
  <si>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</si>
  <si>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</si>
  <si>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</si>
  <si>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</si>
  <si>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</si>
  <si>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</si>
  <si>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</si>
  <si>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</si>
  <si>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</si>
  <si>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</si>
  <si>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</si>
  <si>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</si>
  <si>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</si>
  <si>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</si>
  <si>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</si>
  <si>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</si>
  <si>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</si>
  <si>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</si>
  <si>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</si>
  <si>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</si>
  <si>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</si>
  <si>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</si>
  <si>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</si>
  <si>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</si>
  <si>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</si>
  <si>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</si>
  <si>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</si>
  <si>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</si>
  <si>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</si>
  <si>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</si>
  <si>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</si>
  <si>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</si>
  <si>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</si>
  <si>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</si>
  <si>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</si>
  <si>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</si>
  <si>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</si>
  <si>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</si>
  <si>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</si>
  <si>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</si>
  <si>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</si>
  <si>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</si>
  <si>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</si>
  <si>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</si>
  <si>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</si>
  <si>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</si>
  <si>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</si>
  <si>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</si>
  <si>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</si>
  <si>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</si>
  <si>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</si>
  <si>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</si>
  <si>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</si>
  <si>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</si>
  <si>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</si>
  <si>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</si>
  <si>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</si>
  <si>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</si>
  <si>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</si>
  <si>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</si>
  <si>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</si>
  <si>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</si>
  <si>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</si>
  <si>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</si>
  <si>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</si>
  <si>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</si>
  <si>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</si>
  <si>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</si>
  <si>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</si>
  <si>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</si>
  <si>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</si>
  <si>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</si>
  <si>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</si>
  <si>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</si>
  <si>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</si>
  <si>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</si>
  <si>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</si>
  <si>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</si>
  <si>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</si>
  <si>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</si>
  <si>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</si>
  <si>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</si>
  <si>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</si>
  <si>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</si>
  <si>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</si>
  <si>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</si>
  <si>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</si>
  <si>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</si>
  <si>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</si>
  <si>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</si>
  <si>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</si>
  <si>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</si>
  <si>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</si>
  <si>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</si>
  <si>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</si>
  <si>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</si>
  <si>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</si>
  <si>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</si>
  <si>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</si>
  <si>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</si>
  <si>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</si>
  <si>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</si>
  <si>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</si>
  <si>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</si>
  <si>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</si>
  <si>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</si>
  <si>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</si>
  <si>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</si>
  <si>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</si>
  <si>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</si>
  <si>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</si>
  <si>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</si>
  <si>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</si>
  <si>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</si>
  <si>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</si>
  <si>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</si>
  <si>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</si>
  <si>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</si>
  <si>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</si>
  <si>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</si>
  <si>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</si>
  <si>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</si>
  <si>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</si>
  <si>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</si>
  <si>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</si>
  <si>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</si>
  <si>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</si>
  <si>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</si>
  <si>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</si>
  <si>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</si>
  <si>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</si>
  <si>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</si>
  <si>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</si>
  <si>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</si>
  <si>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</si>
  <si>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</si>
  <si>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</si>
  <si>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</si>
  <si>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</si>
  <si>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</si>
  <si>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</si>
  <si>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</si>
  <si>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</si>
  <si>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</si>
  <si>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</si>
  <si>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</si>
  <si>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</si>
  <si>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</si>
  <si>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</si>
  <si>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</si>
  <si>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</si>
  <si>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</si>
  <si>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</si>
  <si>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</si>
  <si>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</si>
  <si>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</si>
  <si>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</si>
  <si>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</si>
  <si>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</si>
  <si>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</si>
  <si>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</si>
  <si>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</si>
  <si>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</si>
  <si>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</si>
  <si>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</si>
  <si>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</si>
  <si>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</si>
  <si>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</si>
  <si>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</si>
  <si>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</si>
  <si>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</si>
  <si>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</si>
  <si>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</si>
  <si>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</si>
  <si>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</si>
  <si>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</si>
  <si>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</si>
  <si>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</si>
  <si>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</si>
  <si>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</si>
  <si>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</si>
  <si>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</si>
  <si>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</si>
  <si>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</si>
  <si>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</si>
  <si>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</si>
  <si>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</si>
  <si>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</si>
  <si>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</si>
  <si>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</si>
  <si>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</si>
  <si>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</si>
  <si>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</si>
  <si>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</si>
  <si>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</si>
  <si>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</si>
  <si>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</si>
  <si>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</si>
  <si>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</si>
  <si>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</si>
  <si>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</si>
  <si>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</si>
  <si>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</si>
  <si>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</si>
  <si>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</si>
  <si>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</si>
  <si>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</si>
  <si>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</si>
  <si>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</si>
  <si>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</si>
  <si>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</si>
  <si>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</si>
  <si>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</si>
  <si>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</si>
  <si>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</si>
  <si>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</si>
  <si>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</si>
  <si>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</si>
  <si>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</si>
  <si>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</si>
  <si>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</si>
  <si>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</si>
  <si>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</si>
  <si>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</si>
  <si>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</si>
  <si>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</si>
  <si>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</si>
  <si>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</si>
  <si>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</si>
  <si>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</si>
  <si>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</si>
  <si>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</si>
  <si>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</si>
  <si>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</si>
  <si>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</si>
  <si>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</si>
  <si>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</si>
  <si>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</si>
  <si>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</si>
  <si>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</si>
  <si>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</si>
  <si>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</si>
  <si>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</si>
  <si>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</si>
  <si>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</si>
  <si>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</si>
  <si>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</si>
  <si>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</si>
  <si>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</si>
  <si>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</si>
  <si>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</si>
  <si>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</si>
  <si>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</si>
  <si>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</si>
  <si>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</si>
  <si>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</si>
  <si>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</si>
  <si>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</si>
  <si>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</si>
  <si>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</si>
  <si>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</si>
  <si>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</si>
  <si>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</si>
  <si>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</si>
  <si>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</si>
  <si>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</si>
  <si>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</si>
  <si>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</si>
  <si>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</si>
  <si>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</si>
  <si>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</si>
  <si>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</si>
  <si>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</si>
  <si>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</si>
  <si>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</si>
  <si>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</si>
  <si>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</si>
  <si>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</si>
  <si>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</si>
  <si>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</si>
  <si>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</si>
  <si>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</si>
  <si>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</si>
  <si>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</si>
  <si>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</si>
  <si>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</si>
  <si>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</si>
  <si>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</si>
  <si>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</si>
  <si>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</si>
  <si>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</si>
  <si>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</si>
  <si>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</si>
  <si>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</si>
  <si>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</si>
  <si>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</si>
  <si>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</si>
  <si>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</si>
  <si>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</si>
  <si>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</si>
  <si>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</si>
  <si>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</si>
  <si>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</si>
  <si>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</si>
  <si>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</si>
  <si>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</si>
  <si>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</si>
  <si>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</si>
  <si>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</si>
  <si>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</si>
  <si>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</si>
  <si>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</si>
  <si>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</si>
  <si>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</si>
  <si>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</si>
  <si>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</si>
  <si>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</si>
  <si>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</si>
  <si>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</si>
  <si>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</si>
  <si>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</si>
  <si>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</si>
  <si>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</si>
  <si>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</si>
  <si>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</si>
  <si>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</si>
  <si>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</si>
  <si>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</si>
  <si>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</si>
  <si>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</si>
  <si>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</si>
  <si>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</si>
  <si>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</si>
  <si>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</si>
  <si>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</si>
  <si>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</si>
  <si>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</si>
  <si>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</si>
  <si>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</si>
  <si>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</si>
  <si>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</si>
  <si>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</si>
  <si>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</si>
  <si>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</si>
  <si>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</si>
  <si>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</si>
  <si>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</si>
  <si>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</si>
  <si>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</si>
  <si>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</si>
  <si>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</si>
  <si>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</si>
  <si>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</si>
  <si>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</si>
  <si>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</si>
  <si>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</si>
  <si>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</si>
  <si>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</si>
  <si>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</si>
  <si>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</si>
  <si>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</si>
  <si>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</si>
  <si>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</si>
  <si>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</si>
  <si>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</si>
  <si>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</si>
  <si>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</si>
  <si>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</si>
  <si>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</si>
  <si>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</si>
  <si>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</si>
  <si>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</si>
  <si>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</si>
  <si>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</si>
  <si>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</si>
  <si>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</si>
  <si>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</si>
  <si>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</si>
  <si>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</si>
  <si>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</si>
  <si>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</si>
  <si>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</si>
  <si>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</si>
  <si>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</si>
  <si>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</si>
  <si>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</si>
  <si>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</si>
  <si>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</si>
  <si>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</si>
  <si>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</si>
  <si>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</si>
  <si>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</si>
  <si>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</si>
  <si>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</si>
  <si>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</si>
  <si>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</si>
  <si>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</si>
  <si>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</si>
  <si>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</si>
  <si>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</si>
  <si>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</si>
  <si>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</si>
  <si>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</si>
  <si>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</si>
  <si>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</si>
  <si>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</si>
  <si>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</si>
  <si>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</si>
  <si>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</si>
  <si>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</si>
  <si>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</si>
  <si>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</si>
  <si>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</si>
  <si>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</si>
  <si>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</si>
  <si>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</si>
  <si>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</si>
  <si>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</si>
  <si>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</si>
  <si>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</si>
  <si>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</si>
  <si>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</si>
  <si>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</si>
  <si>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</si>
  <si>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</si>
  <si>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</si>
  <si>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</si>
  <si>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</si>
  <si>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</si>
  <si>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</si>
  <si>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</si>
  <si>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</si>
  <si>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</si>
  <si>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</si>
  <si>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</si>
  <si>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</si>
  <si>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</si>
  <si>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</si>
  <si>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</si>
  <si>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</si>
  <si>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</si>
  <si>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</si>
  <si>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</si>
  <si>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</si>
  <si>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</si>
  <si>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</si>
  <si>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</si>
  <si>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</si>
  <si>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</si>
  <si>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</si>
  <si>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</si>
  <si>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</si>
  <si>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</si>
  <si>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</si>
  <si>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</si>
  <si>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</si>
  <si>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</si>
  <si>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</si>
  <si>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</si>
  <si>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</si>
  <si>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</si>
  <si>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</si>
  <si>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</si>
  <si>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</si>
  <si>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</si>
  <si>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</si>
  <si>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</si>
  <si>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</si>
  <si>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</si>
  <si>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</si>
  <si>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</si>
  <si>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</si>
  <si>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</si>
  <si>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</si>
  <si>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</si>
  <si>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</si>
  <si>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</si>
  <si>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</si>
  <si>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</si>
  <si>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</si>
  <si>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</si>
  <si>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</si>
  <si>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</si>
  <si>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</si>
  <si>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</si>
  <si>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</si>
  <si>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</si>
  <si>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</si>
  <si>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</si>
  <si>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</si>
  <si>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</si>
  <si>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</si>
  <si>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</si>
  <si>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</si>
  <si>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</si>
  <si>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</si>
  <si>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</si>
  <si>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</si>
  <si>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</si>
  <si>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</si>
  <si>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</si>
  <si>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</si>
  <si>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</si>
  <si>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</si>
  <si>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</si>
  <si>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</si>
  <si>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</si>
  <si>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</si>
  <si>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</si>
  <si>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</si>
  <si>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</si>
  <si>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</si>
  <si>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</si>
  <si>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</si>
  <si>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</si>
  <si>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</si>
  <si>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</si>
  <si>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</si>
  <si>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</si>
  <si>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</si>
  <si>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</si>
  <si>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</si>
  <si>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</si>
  <si>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</si>
  <si>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</si>
  <si>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</si>
  <si>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</si>
  <si>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</si>
  <si>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</si>
  <si>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</si>
  <si>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</si>
  <si>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</si>
  <si>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</si>
  <si>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</si>
  <si>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</si>
  <si>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</si>
  <si>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</si>
  <si>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</si>
  <si>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</si>
  <si>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</si>
  <si>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</si>
  <si>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</si>
  <si>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</si>
  <si>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</si>
  <si>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</si>
  <si>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</si>
  <si>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</si>
  <si>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</si>
  <si>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</si>
  <si>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</si>
  <si>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</si>
  <si>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</si>
  <si>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</si>
  <si>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</si>
  <si>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</si>
  <si>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</si>
  <si>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</si>
  <si>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</si>
  <si>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</si>
  <si>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</si>
  <si>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</si>
  <si>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</si>
  <si>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</si>
  <si>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</si>
  <si>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</si>
  <si>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</si>
  <si>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</si>
  <si>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</si>
  <si>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</si>
  <si>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</si>
  <si>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</si>
  <si>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</si>
  <si>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</si>
  <si>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</si>
  <si>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</si>
  <si>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</si>
  <si>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</si>
  <si>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</si>
  <si>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</si>
  <si>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</si>
  <si>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</si>
  <si>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</si>
  <si>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</si>
  <si>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</si>
  <si>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</si>
  <si>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</si>
  <si>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</si>
  <si>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</si>
  <si>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</si>
  <si>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</si>
  <si>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</si>
  <si>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</si>
  <si>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</si>
  <si>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</si>
  <si>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</si>
  <si>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</si>
  <si>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</si>
  <si>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</si>
  <si>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</si>
  <si>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</si>
  <si>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</si>
  <si>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</si>
  <si>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</si>
  <si>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</si>
  <si>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</si>
  <si>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</si>
  <si>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</si>
  <si>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</si>
  <si>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</si>
  <si>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</si>
  <si>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</si>
  <si>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</si>
  <si>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</si>
  <si>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</si>
  <si>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</si>
  <si>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</si>
  <si>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</si>
  <si>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</si>
  <si>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</si>
  <si>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</si>
  <si>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</si>
  <si>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</si>
  <si>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</si>
  <si>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</si>
  <si>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</si>
  <si>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</si>
  <si>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</si>
  <si>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</si>
  <si>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</si>
  <si>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</si>
  <si>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</si>
  <si>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</si>
  <si>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</si>
  <si>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</si>
  <si>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</si>
  <si>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</si>
  <si>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</si>
  <si>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</si>
  <si>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</si>
  <si>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</si>
  <si>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</si>
  <si>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</si>
  <si>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</si>
  <si>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</si>
  <si>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</si>
  <si>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</si>
  <si>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</si>
  <si>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</si>
  <si>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</si>
  <si>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</si>
  <si>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</si>
  <si>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</si>
  <si>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</si>
  <si>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</si>
  <si>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</si>
  <si>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</si>
  <si>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</si>
  <si>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</si>
  <si>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</si>
  <si>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</si>
  <si>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</si>
  <si>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</si>
  <si>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</si>
  <si>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</si>
  <si>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</si>
  <si>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</si>
  <si>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</si>
  <si>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</si>
  <si>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</si>
  <si>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</si>
  <si>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</si>
  <si>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</si>
  <si>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</si>
  <si>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</si>
  <si>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</si>
  <si>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</si>
  <si>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</si>
  <si>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</si>
  <si>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</si>
  <si>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</si>
  <si>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</si>
  <si>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</si>
  <si>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</si>
  <si>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</si>
  <si>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</si>
  <si>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</si>
  <si>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</si>
  <si>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</si>
  <si>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</si>
  <si>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</si>
  <si>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</si>
  <si>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</si>
  <si>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</si>
  <si>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</si>
  <si>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</si>
  <si>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</si>
  <si>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</si>
  <si>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</si>
  <si>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</si>
  <si>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</si>
  <si>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</si>
  <si>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</si>
  <si>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</si>
  <si>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</si>
  <si>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</si>
  <si>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</si>
  <si>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</si>
  <si>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</si>
  <si>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</si>
  <si>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</si>
  <si>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</si>
  <si>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</si>
  <si>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</si>
  <si>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</si>
  <si>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</si>
  <si>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</si>
  <si>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</si>
  <si>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</si>
  <si>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</si>
  <si>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</si>
  <si>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</si>
  <si>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</si>
  <si>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</si>
  <si>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</si>
  <si>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</si>
  <si>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</si>
  <si>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</si>
  <si>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</si>
  <si>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</si>
  <si>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</si>
  <si>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</si>
  <si>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</si>
  <si>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</si>
  <si>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</si>
  <si>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</si>
  <si>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</si>
  <si>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</si>
  <si>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</si>
  <si>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</si>
  <si>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</si>
  <si>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</si>
  <si>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</si>
  <si>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</si>
  <si>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</si>
  <si>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</si>
  <si>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</si>
  <si>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</si>
  <si>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</si>
  <si>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</si>
  <si>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</si>
  <si>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</si>
  <si>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</si>
  <si>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</si>
  <si>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</si>
  <si>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</si>
  <si>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</si>
  <si>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</si>
  <si>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</si>
  <si>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</si>
  <si>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</si>
  <si>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</si>
  <si>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</si>
  <si>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</si>
  <si>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</si>
  <si>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</si>
  <si>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</si>
  <si>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</si>
  <si>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</si>
  <si>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</si>
  <si>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</si>
  <si>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</si>
  <si>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</si>
  <si>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</si>
  <si>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</si>
  <si>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</si>
  <si>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</si>
  <si>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</si>
  <si>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</si>
  <si>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</si>
  <si>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</si>
  <si>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</si>
  <si>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</si>
  <si>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</si>
  <si>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</si>
  <si>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</si>
  <si>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</si>
  <si>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</si>
  <si>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</si>
  <si>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</si>
  <si>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</si>
  <si>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</si>
  <si>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</si>
  <si>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</si>
  <si>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</si>
  <si>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</si>
  <si>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</si>
  <si>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</si>
  <si>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</si>
  <si>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</si>
  <si>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</si>
  <si>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</si>
  <si>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</si>
  <si>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</si>
  <si>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</si>
  <si>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</si>
  <si>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</si>
  <si>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</si>
  <si>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</si>
  <si>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</si>
  <si>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</si>
  <si>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</si>
  <si>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</si>
  <si>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</si>
  <si>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</si>
  <si>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</si>
  <si>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</si>
  <si>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</si>
  <si>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</si>
  <si>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</si>
  <si>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</si>
  <si>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</si>
  <si>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</si>
  <si>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</si>
  <si>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</si>
  <si>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</si>
  <si>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</si>
  <si>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</si>
  <si>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</si>
  <si>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</si>
  <si>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</si>
  <si>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</si>
  <si>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</si>
  <si>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</si>
  <si>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</si>
  <si>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</si>
  <si>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</si>
  <si>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</si>
  <si>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</si>
  <si>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</si>
  <si>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</si>
  <si>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</si>
  <si>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</si>
  <si>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</si>
  <si>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</si>
  <si>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</si>
  <si>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</si>
  <si>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</si>
  <si>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</si>
  <si>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</si>
  <si>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</si>
  <si>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</si>
  <si>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</si>
  <si>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</si>
  <si>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</si>
  <si>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</si>
  <si>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</si>
  <si>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</si>
  <si>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</si>
  <si>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</si>
  <si>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</si>
  <si>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</si>
  <si>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</si>
  <si>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</si>
  <si>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</si>
  <si>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</si>
  <si>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</si>
  <si>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</si>
  <si>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</si>
  <si>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</si>
  <si>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</si>
  <si>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</si>
  <si>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</si>
  <si>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</si>
  <si>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</si>
  <si>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</si>
  <si>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</si>
  <si>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</si>
  <si>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</si>
  <si>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</si>
  <si>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</si>
  <si>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</si>
  <si>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</si>
  <si>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</si>
  <si>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</si>
  <si>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</si>
  <si>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</si>
  <si>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</si>
  <si>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</si>
  <si>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</si>
  <si>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</si>
  <si>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</si>
  <si>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</si>
  <si>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</si>
  <si>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</si>
  <si>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</si>
  <si>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</si>
  <si>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</si>
  <si>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</si>
  <si>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</si>
  <si>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</si>
  <si>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</si>
  <si>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</si>
  <si>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</si>
  <si>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</si>
  <si>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</si>
  <si>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</si>
  <si>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</si>
  <si>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</si>
  <si>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</si>
  <si>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</si>
  <si>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</si>
  <si>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</si>
  <si>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</si>
  <si>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</si>
  <si>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</si>
  <si>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</si>
  <si>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</si>
  <si>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</si>
  <si>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</si>
  <si>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</si>
  <si>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</si>
  <si>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</si>
  <si>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</si>
  <si>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</si>
  <si>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</si>
  <si>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</si>
  <si>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</si>
  <si>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</si>
  <si>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</si>
  <si>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</si>
  <si>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</si>
  <si>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</si>
  <si>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</si>
  <si>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</si>
  <si>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</si>
  <si>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</si>
  <si>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</si>
  <si>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</si>
  <si>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</si>
  <si>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</si>
  <si>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</si>
  <si>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</si>
  <si>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</si>
  <si>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</si>
  <si>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</si>
  <si>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</si>
  <si>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</si>
  <si>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</si>
  <si>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</si>
  <si>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</si>
  <si>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</si>
  <si>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</si>
  <si>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</si>
  <si>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</si>
  <si>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</si>
  <si>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</si>
  <si>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</si>
  <si>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</si>
  <si>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</si>
  <si>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</si>
  <si>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</si>
  <si>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</si>
  <si>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</si>
  <si>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</si>
  <si>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</si>
  <si>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</si>
  <si>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</si>
  <si>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</si>
  <si>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</si>
  <si>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</si>
  <si>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</si>
  <si>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</si>
  <si>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</si>
  <si>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</si>
  <si>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</si>
  <si>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</si>
  <si>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</si>
  <si>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</si>
  <si>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</si>
  <si>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</si>
  <si>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</si>
  <si>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</si>
  <si>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</si>
  <si>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</si>
  <si>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</si>
  <si>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</si>
  <si>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</si>
  <si>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</si>
  <si>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</si>
  <si>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</si>
  <si>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</si>
  <si>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</si>
  <si>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</si>
  <si>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</si>
  <si>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</si>
  <si>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</si>
  <si>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</si>
  <si>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</si>
  <si>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</si>
  <si>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</si>
  <si>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</si>
  <si>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</si>
  <si>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</si>
  <si>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</si>
  <si>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</si>
  <si>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</si>
  <si>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</si>
  <si>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</si>
  <si>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</si>
  <si>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</si>
  <si>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</si>
  <si>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</si>
  <si>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</si>
  <si>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</si>
  <si>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</si>
  <si>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</si>
  <si>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</si>
  <si>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</si>
  <si>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</si>
  <si>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</si>
  <si>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</si>
  <si>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</si>
  <si>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</si>
  <si>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</si>
  <si>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</si>
  <si>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</si>
  <si>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</si>
  <si>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</si>
  <si>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</si>
  <si>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</si>
  <si>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</si>
  <si>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</si>
  <si>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</si>
  <si>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</si>
  <si>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</si>
  <si>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</si>
  <si>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</si>
  <si>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</si>
  <si>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</si>
  <si>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</si>
  <si>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</si>
  <si>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</si>
  <si>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</si>
  <si>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</si>
  <si>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</si>
  <si>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</si>
  <si>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</si>
  <si>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</si>
  <si>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</si>
  <si>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</si>
  <si>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</si>
  <si>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</si>
  <si>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</si>
  <si>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</si>
  <si>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</si>
  <si>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</si>
  <si>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</si>
  <si>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</si>
  <si>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</si>
  <si>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</si>
  <si>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</si>
  <si>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</si>
  <si>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</si>
  <si>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</si>
  <si>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</si>
  <si>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</si>
  <si>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</si>
  <si>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</si>
  <si>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</si>
  <si>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</si>
  <si>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</si>
  <si>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</si>
  <si>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</si>
  <si>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</si>
  <si>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</si>
  <si>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</si>
  <si>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</si>
  <si>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</si>
  <si>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</si>
  <si>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</si>
  <si>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</si>
  <si>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</si>
  <si>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</si>
  <si>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</si>
  <si>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</si>
  <si>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</si>
  <si>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</si>
  <si>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</si>
  <si>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</si>
  <si>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</si>
  <si>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</si>
  <si>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</si>
  <si>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</si>
  <si>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</si>
  <si>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</si>
  <si>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</si>
  <si>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</si>
  <si>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</si>
  <si>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</si>
  <si>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</si>
  <si>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</si>
  <si>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</si>
  <si>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</si>
  <si>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</si>
  <si>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</si>
  <si>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</si>
  <si>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</si>
  <si>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</si>
  <si>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</si>
  <si>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</si>
  <si>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</si>
  <si>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</si>
  <si>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</si>
  <si>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</si>
  <si>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</si>
  <si>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</si>
  <si>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</si>
  <si>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</si>
  <si>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</si>
  <si>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</si>
  <si>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</si>
  <si>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</si>
  <si>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</si>
  <si>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</si>
  <si>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</si>
  <si>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</si>
  <si>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</si>
  <si>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</si>
  <si>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</si>
  <si>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</si>
  <si>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</si>
  <si>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</si>
  <si>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</si>
  <si>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</si>
  <si>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</si>
  <si>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</si>
  <si>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</si>
  <si>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</si>
  <si>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</si>
  <si>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</si>
  <si>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</si>
  <si>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</si>
  <si>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</si>
  <si>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</si>
  <si>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</si>
  <si>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</si>
  <si>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</si>
  <si>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</si>
  <si>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</si>
  <si>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</si>
  <si>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</si>
  <si>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</si>
  <si>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</si>
  <si>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</si>
  <si>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</si>
  <si>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</si>
  <si>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</si>
  <si>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</si>
  <si>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</si>
  <si>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</si>
  <si>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</si>
  <si>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</si>
  <si>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</si>
  <si>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</si>
  <si>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</si>
  <si>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</si>
  <si>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</si>
  <si>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</si>
  <si>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</si>
  <si>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</si>
  <si>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</si>
  <si>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</si>
  <si>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</si>
  <si>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</si>
  <si>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</si>
  <si>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</si>
  <si>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</si>
  <si>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</si>
  <si>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</si>
  <si>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</si>
  <si>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</si>
  <si>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</si>
  <si>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</si>
  <si>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</si>
  <si>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</si>
  <si>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</si>
  <si>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</si>
  <si>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</si>
  <si>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</si>
  <si>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</si>
  <si>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</si>
  <si>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</si>
  <si>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</si>
  <si>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</si>
  <si>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</si>
  <si>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</si>
  <si>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</si>
  <si>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</si>
  <si>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</si>
  <si>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</si>
  <si>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</si>
  <si>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</si>
  <si>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</si>
  <si>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</si>
  <si>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</si>
  <si>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</si>
  <si>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</si>
  <si>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</si>
  <si>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</si>
  <si>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</si>
  <si>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</si>
  <si>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</si>
  <si>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</si>
  <si>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</si>
  <si>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</si>
  <si>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</si>
  <si>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</si>
  <si>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</si>
  <si>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</si>
  <si>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</si>
  <si>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</si>
  <si>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</si>
  <si>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</si>
  <si>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</si>
  <si>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</si>
  <si>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</si>
  <si>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</si>
  <si>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</si>
  <si>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</si>
  <si>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</si>
  <si>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</si>
  <si>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</si>
  <si>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</si>
  <si>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</si>
  <si>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</si>
  <si>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</si>
  <si>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</si>
  <si>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</si>
  <si>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</si>
  <si>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</si>
  <si>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</si>
  <si>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</si>
  <si>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</si>
  <si>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</si>
  <si>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</si>
  <si>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</si>
  <si>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</si>
  <si>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</si>
  <si>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</si>
  <si>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</si>
  <si>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</si>
  <si>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</si>
  <si>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</si>
  <si>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</si>
  <si>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</si>
  <si>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</si>
  <si>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</si>
  <si>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</si>
  <si>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</si>
  <si>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</si>
  <si>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</si>
  <si>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</si>
  <si>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</si>
  <si>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</si>
  <si>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</si>
  <si>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</si>
  <si>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</si>
  <si>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</si>
  <si>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</si>
  <si>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</si>
  <si>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</si>
  <si>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</si>
  <si>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</si>
  <si>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</si>
  <si>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</si>
  <si>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</si>
  <si>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</si>
  <si>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</si>
  <si>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</si>
  <si>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</si>
  <si>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</si>
  <si>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</si>
  <si>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</si>
  <si>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</si>
  <si>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</si>
  <si>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</si>
  <si>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</si>
  <si>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</si>
  <si>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</si>
  <si>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</si>
  <si>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</si>
  <si>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</si>
  <si>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</si>
  <si>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</si>
  <si>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</si>
  <si>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</si>
  <si>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</si>
  <si>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</si>
  <si>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</si>
  <si>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</si>
  <si>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</si>
  <si>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</si>
  <si>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</si>
  <si>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</si>
  <si>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</si>
  <si>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</si>
  <si>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</si>
  <si>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</si>
  <si>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</si>
  <si>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</si>
  <si>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</si>
  <si>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</si>
  <si>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</si>
  <si>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</si>
  <si>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</si>
  <si>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</si>
  <si>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</si>
  <si>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</si>
  <si>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</si>
  <si>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</si>
  <si>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</si>
  <si>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</si>
  <si>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</si>
  <si>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</si>
  <si>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</si>
  <si>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</si>
  <si>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</si>
  <si>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</si>
  <si>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</si>
  <si>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</si>
  <si>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</si>
  <si>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</si>
  <si>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</si>
  <si>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</si>
  <si>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</si>
  <si>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</si>
  <si>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</si>
  <si>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</si>
  <si>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</si>
  <si>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</si>
  <si>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</si>
  <si>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</si>
  <si>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</si>
  <si>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</si>
  <si>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</si>
  <si>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</si>
  <si>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</si>
  <si>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</si>
  <si>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</si>
  <si>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</si>
  <si>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</si>
  <si>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</si>
  <si>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</si>
  <si>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</si>
  <si>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</si>
  <si>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</si>
  <si>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</si>
  <si>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</si>
  <si>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</si>
  <si>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</si>
  <si>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</si>
  <si>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</si>
  <si>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</si>
  <si>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</si>
  <si>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</si>
  <si>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</si>
  <si>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</si>
  <si>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</si>
  <si>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</si>
  <si>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</si>
  <si>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</si>
  <si>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</si>
  <si>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</si>
  <si>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</si>
  <si>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</si>
  <si>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</si>
  <si>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</si>
  <si>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</si>
  <si>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</si>
  <si>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</si>
  <si>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</si>
  <si>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</si>
  <si>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</si>
  <si>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</si>
  <si>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</si>
  <si>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</si>
  <si>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</si>
  <si>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</si>
  <si>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</si>
  <si>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</si>
  <si>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</si>
  <si>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</si>
  <si>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</si>
  <si>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</si>
  <si>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</si>
  <si>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</si>
  <si>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</si>
  <si>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</si>
  <si>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</si>
  <si>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</si>
  <si>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</si>
  <si>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</si>
  <si>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</si>
  <si>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</si>
  <si>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</si>
  <si>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</si>
  <si>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</si>
  <si>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</si>
  <si>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</si>
  <si>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</si>
  <si>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</si>
  <si>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</si>
  <si>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</si>
  <si>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</si>
  <si>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</si>
  <si>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</si>
  <si>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</si>
  <si>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</si>
  <si>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</si>
  <si>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</si>
  <si>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</si>
  <si>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</si>
  <si>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</si>
  <si>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</si>
  <si>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</si>
  <si>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</si>
  <si>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</si>
  <si>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</si>
  <si>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</si>
  <si>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</si>
  <si>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</si>
  <si>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</si>
  <si>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</si>
  <si>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</si>
  <si>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</si>
  <si>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</si>
  <si>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</si>
  <si>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</si>
  <si>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</si>
  <si>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</si>
  <si>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</si>
  <si>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</si>
  <si>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</si>
  <si>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</si>
  <si>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</si>
  <si>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</si>
  <si>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</si>
  <si>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</si>
  <si>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</si>
  <si>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</si>
  <si>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</si>
  <si>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</si>
  <si>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</si>
  <si>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</si>
  <si>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</si>
  <si>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</si>
  <si>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</si>
  <si>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</si>
  <si>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</si>
  <si>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</si>
  <si>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</si>
  <si>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</si>
  <si>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</si>
  <si>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</si>
  <si>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</si>
  <si>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</si>
  <si>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</si>
  <si>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</si>
  <si>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</si>
  <si>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</si>
  <si>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</si>
  <si>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</si>
  <si>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</si>
  <si>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</si>
  <si>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</si>
  <si>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</si>
  <si>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</si>
  <si>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</si>
  <si>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</si>
  <si>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</si>
  <si>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</si>
  <si>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</si>
  <si>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</si>
  <si>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</si>
  <si>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</si>
  <si>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</si>
  <si>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</si>
  <si>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</si>
  <si>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</si>
  <si>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</si>
  <si>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</si>
  <si>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</si>
  <si>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</si>
  <si>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</si>
  <si>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</si>
  <si>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</si>
  <si>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</si>
  <si>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</si>
  <si>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</si>
  <si>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</si>
  <si>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</si>
  <si>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</si>
  <si>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</si>
  <si>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</si>
  <si>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</si>
  <si>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</si>
  <si>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</si>
  <si>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</si>
  <si>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</si>
  <si>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</si>
  <si>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</si>
  <si>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</si>
  <si>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</si>
  <si>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</si>
  <si>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</si>
  <si>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</si>
  <si>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</si>
  <si>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</si>
  <si>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</si>
  <si>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</si>
  <si>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</si>
  <si>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</si>
  <si>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</si>
  <si>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</si>
  <si>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</si>
  <si>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</si>
  <si>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</si>
  <si>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</si>
  <si>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</si>
  <si>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</si>
  <si>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</si>
  <si>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</si>
  <si>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</si>
  <si>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</si>
  <si>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</si>
  <si>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</si>
  <si>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</si>
  <si>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</si>
  <si>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</si>
  <si>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</si>
  <si>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</si>
  <si>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</si>
  <si>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</si>
  <si>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</si>
  <si>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</si>
  <si>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</si>
  <si>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</si>
  <si>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</si>
  <si>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</si>
  <si>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</si>
  <si>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</si>
  <si>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</si>
  <si>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</si>
  <si>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</si>
  <si>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</si>
  <si>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</si>
  <si>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</si>
  <si>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</si>
  <si>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</si>
  <si>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</si>
  <si>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</si>
  <si>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</si>
  <si>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</si>
  <si>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</si>
  <si>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</si>
  <si>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</si>
  <si>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</si>
  <si>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</si>
  <si>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</si>
  <si>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</si>
  <si>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</si>
  <si>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</si>
  <si>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</si>
  <si>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</si>
  <si>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</si>
  <si>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</si>
  <si>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</si>
  <si>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</si>
  <si>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</si>
  <si>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</si>
  <si>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</si>
  <si>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</si>
  <si>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</si>
  <si>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</si>
  <si>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</si>
  <si>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</si>
  <si>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</si>
  <si>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</si>
  <si>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</si>
  <si>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</si>
  <si>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</si>
  <si>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</si>
  <si>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</si>
  <si>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</si>
  <si>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</si>
  <si>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</si>
  <si>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</si>
  <si>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</si>
  <si>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</si>
  <si>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</si>
  <si>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</si>
  <si>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</si>
  <si>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</si>
  <si>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</si>
  <si>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</si>
  <si>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</si>
  <si>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</si>
  <si>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</si>
  <si>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</si>
  <si>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</si>
  <si>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</si>
  <si>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</si>
  <si>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</si>
  <si>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</si>
  <si>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</si>
  <si>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</si>
  <si>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</si>
  <si>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</si>
  <si>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</si>
  <si>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</si>
  <si>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</si>
  <si>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</si>
  <si>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</si>
  <si>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</si>
  <si>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</si>
  <si>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</si>
  <si>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</si>
  <si>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</si>
  <si>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</si>
  <si>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</si>
  <si>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</si>
  <si>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</si>
  <si>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</si>
  <si>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</si>
  <si>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</si>
  <si>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</si>
  <si>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</si>
  <si>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</si>
  <si>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</si>
  <si>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</si>
  <si>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</si>
  <si>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</si>
  <si>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</si>
  <si>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</si>
  <si>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</si>
  <si>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</si>
  <si>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</si>
  <si>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</si>
  <si>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</si>
  <si>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</si>
  <si>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</si>
  <si>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</si>
  <si>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</si>
  <si>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</si>
  <si>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</si>
  <si>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</si>
  <si>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</si>
  <si>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</si>
  <si>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</si>
  <si>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</si>
  <si>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</si>
  <si>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</si>
  <si>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</si>
  <si>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</si>
  <si>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</si>
  <si>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</si>
  <si>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</si>
  <si>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</si>
  <si>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</si>
  <si>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</si>
  <si>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</si>
  <si>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</si>
  <si>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</si>
  <si>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</si>
  <si>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</si>
  <si>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</si>
  <si>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</si>
  <si>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</si>
  <si>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</si>
  <si>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</si>
  <si>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</si>
  <si>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</si>
  <si>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</si>
  <si>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</si>
  <si>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</si>
  <si>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</si>
  <si>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</si>
  <si>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</si>
  <si>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</si>
  <si>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</si>
  <si>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</si>
  <si>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</si>
  <si>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</si>
  <si>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</si>
  <si>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</si>
  <si>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</si>
  <si>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</si>
  <si>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</si>
  <si>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</si>
  <si>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</si>
  <si>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</si>
  <si>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</si>
  <si>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</si>
  <si>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</si>
  <si>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</si>
  <si>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</si>
  <si>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</si>
  <si>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</si>
  <si>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</si>
  <si>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</si>
  <si>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</si>
  <si>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</si>
  <si>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</si>
  <si>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</si>
  <si>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</si>
  <si>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</si>
  <si>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</si>
  <si>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</si>
  <si>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</si>
  <si>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</si>
  <si>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</si>
  <si>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</si>
  <si>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</si>
  <si>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</si>
  <si>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</si>
  <si>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</si>
  <si>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</si>
  <si>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</si>
  <si>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</si>
  <si>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</si>
  <si>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</si>
  <si>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</si>
  <si>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</si>
  <si>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</si>
  <si>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</si>
  <si>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</si>
  <si>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</si>
  <si>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</si>
  <si>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</si>
  <si>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</si>
  <si>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</si>
  <si>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</si>
  <si>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</si>
  <si>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</si>
  <si>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</si>
  <si>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</si>
  <si>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</si>
  <si>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</si>
  <si>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</si>
  <si>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</si>
  <si>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</si>
  <si>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</si>
  <si>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</si>
  <si>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</si>
  <si>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</si>
  <si>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</si>
  <si>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</si>
  <si>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</si>
  <si>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</si>
  <si>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</si>
  <si>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</si>
  <si>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</si>
  <si>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</si>
  <si>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</si>
  <si>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</si>
  <si>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</si>
  <si>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</si>
  <si>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</si>
  <si>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</si>
  <si>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</si>
  <si>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</si>
  <si>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</si>
  <si>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</si>
  <si>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</si>
  <si>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</si>
  <si>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</si>
  <si>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</si>
  <si>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</si>
  <si>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</si>
  <si>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</si>
  <si>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</si>
  <si>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</si>
  <si>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</si>
  <si>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</si>
  <si>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</si>
  <si>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</si>
  <si>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</si>
  <si>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</si>
  <si>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</si>
  <si>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</si>
  <si>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</si>
  <si>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</si>
  <si>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</si>
  <si>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</si>
  <si>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</si>
  <si>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</si>
  <si>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</si>
  <si>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</si>
  <si>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</si>
  <si>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</si>
  <si>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</si>
  <si>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</si>
  <si>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</si>
  <si>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</si>
  <si>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</si>
  <si>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</si>
  <si>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</si>
  <si>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</si>
  <si>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</si>
  <si>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</si>
  <si>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</si>
  <si>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</si>
  <si>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</si>
  <si>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</si>
  <si>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</si>
  <si>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</si>
  <si>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</si>
  <si>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</si>
  <si>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</si>
  <si>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</si>
  <si>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</si>
  <si>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</si>
  <si>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</si>
  <si>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</si>
  <si>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</si>
  <si>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</si>
  <si>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</si>
  <si>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</si>
  <si>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</si>
  <si>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</si>
  <si>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</si>
  <si>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</si>
  <si>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</si>
  <si>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</si>
  <si>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</si>
  <si>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</si>
  <si>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</si>
  <si>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</si>
  <si>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</si>
  <si>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</si>
  <si>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</si>
  <si>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</si>
  <si>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</si>
  <si>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</si>
  <si>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</si>
  <si>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</si>
  <si>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</si>
  <si>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</si>
  <si>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</si>
  <si>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</si>
  <si>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</si>
  <si>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</si>
  <si>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</si>
  <si>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</si>
  <si>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</si>
  <si>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</si>
  <si>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</si>
  <si>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</si>
  <si>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</si>
  <si>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</si>
  <si>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</si>
  <si>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</si>
  <si>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</si>
  <si>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</si>
  <si>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</si>
  <si>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</si>
  <si>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</si>
  <si>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</si>
  <si>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</si>
  <si>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</si>
  <si>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</si>
  <si>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</si>
  <si>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</si>
  <si>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</si>
  <si>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</si>
  <si>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</si>
  <si>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</si>
  <si>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</si>
  <si>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</si>
  <si>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</si>
  <si>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</si>
  <si>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</si>
  <si>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</si>
  <si>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</si>
  <si>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</si>
  <si>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</si>
  <si>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</si>
  <si>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</si>
  <si>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</si>
  <si>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</si>
  <si>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</si>
  <si>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</si>
  <si>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</si>
  <si>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</si>
  <si>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</si>
  <si>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</si>
  <si>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</si>
  <si>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</si>
  <si>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</si>
  <si>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</si>
  <si>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</si>
  <si>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</si>
  <si>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</si>
  <si>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</si>
  <si>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</si>
  <si>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</si>
  <si>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</si>
  <si>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</si>
  <si>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</si>
  <si>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</si>
  <si>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</si>
  <si>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</si>
  <si>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</si>
  <si>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</si>
  <si>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</si>
  <si>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</si>
  <si>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</si>
  <si>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</si>
  <si>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</si>
  <si>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</si>
  <si>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</si>
  <si>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</si>
  <si>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</si>
  <si>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</si>
  <si>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</si>
  <si>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</si>
  <si>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</si>
  <si>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</si>
  <si>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</si>
  <si>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</si>
  <si>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</si>
  <si>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</si>
  <si>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</si>
  <si>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</si>
  <si>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</si>
  <si>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</si>
  <si>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</si>
  <si>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</si>
  <si>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</si>
  <si>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</si>
  <si>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</si>
  <si>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</si>
  <si>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</si>
  <si>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</si>
  <si>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</si>
  <si>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</si>
  <si>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</si>
  <si>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</si>
  <si>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</si>
  <si>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</si>
  <si>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</si>
  <si>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</si>
  <si>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</si>
  <si>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</si>
  <si>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</si>
  <si>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</si>
  <si>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</si>
  <si>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</si>
  <si>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</si>
  <si>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</si>
  <si>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</si>
  <si>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</si>
  <si>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</si>
  <si>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</si>
  <si>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</si>
  <si>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</si>
  <si>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</si>
  <si>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</si>
  <si>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</si>
  <si>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</si>
  <si>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</si>
  <si>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</si>
  <si>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</si>
  <si>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</si>
  <si>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</si>
  <si>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</si>
  <si>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</si>
  <si>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</si>
  <si>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</si>
  <si>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</si>
  <si>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</si>
  <si>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</si>
  <si>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</si>
  <si>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</si>
  <si>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</si>
  <si>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</si>
  <si>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</si>
  <si>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</si>
  <si>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</si>
  <si>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</si>
  <si>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</si>
  <si>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</si>
  <si>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</si>
  <si>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</si>
  <si>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</si>
  <si>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</si>
  <si>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</si>
  <si>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</si>
  <si>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</si>
  <si>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</si>
  <si>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</si>
  <si>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</si>
  <si>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</si>
  <si>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</si>
  <si>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</si>
  <si>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</si>
  <si>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</si>
  <si>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</si>
  <si>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</si>
  <si>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</si>
  <si>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</si>
  <si>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</si>
  <si>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</si>
  <si>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</si>
  <si>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</si>
  <si>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</si>
  <si>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</si>
  <si>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</si>
  <si>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</si>
  <si>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</si>
  <si>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</si>
  <si>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</si>
  <si>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</si>
  <si>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</si>
  <si>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</si>
  <si>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</si>
  <si>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</si>
  <si>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</si>
  <si>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</si>
  <si>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</si>
  <si>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</si>
  <si>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</si>
  <si>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</si>
  <si>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</si>
  <si>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</si>
  <si>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</si>
  <si>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</si>
  <si>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</si>
  <si>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</si>
  <si>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</si>
  <si>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</si>
  <si>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</si>
  <si>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</si>
  <si>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</si>
  <si>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</si>
  <si>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</si>
  <si>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</si>
  <si>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</si>
  <si>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</si>
  <si>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</si>
  <si>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</si>
  <si>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</si>
  <si>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</si>
  <si>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</si>
  <si>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</si>
  <si>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</si>
  <si>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</si>
  <si>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</si>
  <si>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</si>
  <si>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</si>
  <si>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</si>
  <si>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</si>
  <si>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</si>
  <si>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</si>
  <si>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</si>
  <si>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</si>
  <si>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</si>
  <si>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</si>
  <si>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</si>
  <si>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</si>
  <si>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</si>
  <si>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</si>
  <si>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</si>
  <si>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</si>
  <si>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</si>
  <si>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</si>
  <si>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</si>
  <si>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</si>
  <si>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</si>
  <si>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</si>
  <si>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</si>
  <si>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</si>
  <si>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</si>
  <si>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</si>
  <si>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</si>
  <si>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</si>
  <si>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</si>
  <si>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</si>
  <si>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</si>
  <si>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</si>
  <si>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</si>
  <si>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</si>
  <si>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</si>
  <si>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</si>
  <si>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</si>
  <si>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</si>
  <si>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</si>
  <si>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</si>
  <si>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</si>
  <si>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</si>
  <si>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</si>
  <si>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</si>
  <si>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</si>
  <si>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</si>
  <si>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</si>
  <si>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</si>
  <si>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</si>
  <si>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</si>
  <si>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</si>
  <si>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</si>
  <si>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</si>
  <si>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</si>
  <si>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</si>
  <si>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</si>
  <si>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</si>
  <si>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</si>
  <si>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</si>
  <si>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</si>
  <si>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</si>
  <si>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</si>
  <si>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</si>
  <si>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</si>
  <si>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</si>
  <si>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</si>
  <si>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</si>
  <si>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</si>
  <si>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</si>
  <si>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</si>
  <si>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</si>
  <si>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</si>
  <si>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</si>
  <si>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</si>
  <si>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</si>
  <si>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</si>
  <si>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</si>
  <si>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</si>
  <si>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</si>
  <si>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</si>
  <si>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</si>
  <si>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</si>
  <si>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</si>
  <si>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</si>
  <si>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</si>
  <si>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</si>
  <si>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</si>
  <si>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</si>
  <si>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</si>
  <si>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</si>
  <si>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</si>
  <si>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</si>
  <si>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</si>
  <si>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</si>
  <si>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</si>
  <si>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</si>
  <si>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</si>
  <si>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</si>
  <si>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</si>
  <si>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</si>
  <si>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</si>
  <si>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</si>
  <si>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</si>
  <si>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</si>
  <si>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</si>
  <si>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</si>
  <si>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</si>
  <si>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</si>
  <si>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</si>
  <si>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</si>
  <si>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</si>
  <si>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</si>
  <si>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</si>
  <si>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</si>
  <si>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</si>
  <si>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</si>
  <si>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</si>
  <si>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</si>
  <si>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</si>
  <si>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</si>
  <si>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</si>
  <si>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</si>
  <si>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</si>
  <si>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</si>
  <si>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</si>
  <si>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</si>
  <si>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</si>
  <si>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</si>
  <si>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</si>
  <si>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</si>
  <si>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</si>
  <si>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</si>
  <si>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</si>
  <si>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</si>
  <si>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</si>
  <si>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</si>
  <si>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</si>
  <si>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</si>
  <si>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</si>
  <si>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</si>
  <si>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</si>
  <si>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</si>
  <si>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</si>
  <si>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</si>
  <si>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</si>
  <si>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</si>
  <si>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</si>
  <si>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</si>
  <si>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</si>
  <si>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</si>
  <si>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</si>
  <si>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</si>
  <si>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</si>
  <si>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</si>
  <si>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</si>
  <si>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</si>
  <si>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</si>
  <si>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</si>
  <si>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</si>
  <si>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</si>
  <si>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</si>
  <si>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</si>
  <si>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</si>
  <si>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</si>
  <si>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</si>
  <si>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</si>
  <si>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</si>
  <si>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</si>
  <si>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</si>
  <si>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</si>
  <si>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</si>
  <si>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</si>
  <si>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</si>
  <si>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</si>
  <si>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</si>
  <si>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</si>
  <si>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</si>
  <si>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</si>
  <si>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</si>
  <si>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</si>
  <si>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</si>
  <si>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</si>
  <si>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</si>
  <si>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</si>
  <si>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</si>
  <si>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</si>
  <si>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</si>
  <si>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</si>
  <si>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</si>
  <si>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</si>
  <si>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</si>
  <si>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</si>
  <si>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</si>
  <si>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</si>
  <si>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</si>
  <si>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</si>
  <si>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</si>
  <si>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</si>
  <si>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</si>
  <si>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</si>
  <si>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</si>
  <si>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</si>
  <si>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</si>
  <si>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</si>
  <si>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</si>
  <si>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</si>
  <si>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</si>
  <si>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</si>
  <si>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</si>
  <si>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</si>
  <si>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</si>
  <si>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</si>
  <si>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</si>
  <si>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</si>
  <si>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</si>
  <si>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</si>
  <si>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</si>
  <si>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</si>
  <si>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</si>
  <si>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</si>
  <si>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</si>
  <si>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</si>
  <si>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</si>
  <si>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</si>
  <si>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</si>
  <si>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</si>
  <si>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</si>
  <si>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</si>
  <si>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</si>
  <si>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</si>
  <si>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</si>
  <si>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</si>
  <si>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</si>
  <si>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</si>
  <si>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</si>
  <si>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</si>
  <si>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</si>
  <si>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</si>
  <si>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</si>
  <si>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</si>
  <si>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</si>
  <si>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</si>
  <si>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</si>
  <si>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</si>
  <si>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</si>
  <si>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</si>
  <si>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</si>
  <si>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</si>
  <si>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</si>
  <si>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</si>
  <si>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</si>
  <si>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</si>
  <si>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</si>
  <si>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</si>
  <si>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</si>
  <si>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</si>
  <si>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</si>
  <si>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</si>
  <si>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</si>
  <si>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</si>
  <si>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</si>
  <si>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</si>
  <si>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</si>
  <si>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</si>
  <si>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</si>
  <si>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</si>
  <si>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</si>
  <si>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</si>
  <si>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</si>
  <si>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</si>
  <si>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</si>
  <si>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</si>
  <si>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</si>
  <si>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</si>
  <si>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</si>
  <si>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</si>
  <si>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</si>
  <si>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</si>
  <si>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</si>
  <si>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</si>
  <si>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</si>
  <si>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</si>
  <si>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</si>
  <si>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</si>
  <si>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</si>
  <si>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</si>
  <si>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</si>
  <si>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</si>
  <si>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</si>
  <si>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</si>
  <si>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</si>
  <si>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</si>
  <si>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</si>
  <si>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</si>
  <si>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</si>
  <si>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</si>
  <si>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</si>
  <si>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</si>
  <si>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</si>
  <si>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</si>
  <si>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</si>
  <si>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</si>
  <si>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</si>
  <si>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</si>
  <si>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</si>
  <si>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</si>
  <si>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</si>
  <si>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</si>
  <si>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</si>
  <si>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</si>
  <si>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</si>
  <si>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</si>
  <si>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</si>
  <si>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</si>
  <si>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</si>
  <si>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</si>
  <si>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</si>
  <si>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</si>
  <si>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</si>
  <si>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</si>
  <si>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</si>
  <si>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</si>
  <si>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</si>
  <si>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</si>
  <si>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</si>
  <si>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</si>
  <si>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</si>
  <si>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</si>
  <si>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</si>
  <si>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</si>
  <si>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</si>
  <si>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</si>
  <si>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</si>
  <si>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</si>
  <si>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</si>
  <si>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</si>
  <si>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</si>
  <si>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</si>
  <si>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</si>
  <si>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</si>
  <si>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</si>
  <si>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</si>
  <si>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</si>
  <si>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</si>
  <si>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</si>
  <si>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</si>
  <si>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</si>
  <si>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</si>
  <si>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</si>
  <si>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</si>
  <si>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</si>
  <si>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</si>
  <si>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</si>
  <si>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</si>
  <si>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</si>
  <si>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</si>
  <si>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</si>
  <si>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</si>
  <si>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</si>
  <si>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</si>
  <si>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</si>
  <si>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</si>
  <si>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</si>
  <si>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</si>
  <si>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</si>
  <si>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</si>
  <si>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</si>
  <si>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</si>
  <si>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</si>
  <si>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</si>
  <si>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</si>
  <si>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</si>
  <si>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</si>
  <si>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</si>
  <si>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</si>
  <si>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</si>
  <si>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</si>
  <si>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</si>
  <si>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</si>
  <si>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</si>
  <si>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</si>
  <si>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</si>
  <si>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</si>
  <si>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</si>
  <si>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</si>
  <si>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</si>
  <si>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</si>
  <si>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</si>
  <si>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</si>
  <si>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</si>
  <si>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</si>
  <si>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</si>
  <si>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</si>
  <si>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</si>
  <si>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</si>
  <si>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</si>
  <si>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</si>
  <si>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</si>
  <si>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</si>
  <si>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</si>
  <si>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</si>
  <si>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</si>
  <si>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</si>
  <si>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</si>
  <si>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</si>
  <si>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</si>
  <si>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</si>
  <si>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</si>
  <si>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</si>
  <si>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</si>
  <si>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</si>
  <si>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</si>
  <si>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</si>
  <si>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</si>
  <si>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</si>
  <si>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</si>
  <si>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</si>
  <si>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</si>
  <si>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</si>
  <si>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</si>
  <si>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</si>
  <si>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</si>
  <si>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</si>
  <si>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</si>
  <si>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</si>
  <si>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</si>
  <si>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</si>
  <si>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</si>
  <si>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</si>
  <si>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</si>
  <si>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</si>
  <si>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</si>
  <si>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</si>
  <si>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</si>
  <si>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</si>
  <si>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</si>
  <si>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</si>
  <si>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</si>
  <si>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</si>
  <si>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</si>
  <si>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</si>
  <si>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</si>
  <si>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</si>
  <si>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</si>
  <si>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</si>
  <si>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</si>
  <si>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</si>
  <si>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</si>
  <si>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</si>
  <si>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</si>
  <si>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</si>
  <si>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</si>
  <si>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</si>
  <si>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</si>
  <si>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</si>
  <si>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</si>
  <si>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</si>
  <si>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</si>
  <si>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</si>
  <si>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</si>
  <si>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</si>
  <si>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</si>
  <si>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</si>
  <si>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</si>
  <si>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</si>
  <si>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</si>
  <si>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</si>
  <si>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</si>
  <si>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</si>
  <si>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</si>
  <si>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</si>
  <si>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</si>
  <si>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</si>
  <si>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</si>
  <si>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</si>
  <si>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</si>
  <si>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</si>
  <si>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</si>
  <si>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</si>
  <si>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</si>
  <si>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</si>
  <si>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</si>
  <si>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</si>
  <si>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</si>
  <si>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</si>
  <si>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</si>
  <si>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</si>
  <si>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</si>
  <si>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</si>
  <si>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</si>
  <si>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</si>
  <si>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</si>
  <si>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</si>
  <si>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</si>
  <si>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</si>
  <si>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</si>
  <si>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</si>
  <si>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</si>
  <si>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</si>
  <si>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</si>
  <si>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</si>
  <si>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</si>
  <si>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</si>
  <si>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</si>
  <si>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</si>
  <si>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</si>
  <si>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</si>
  <si>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</si>
  <si>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</si>
  <si>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</si>
  <si>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</si>
  <si>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</si>
  <si>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</si>
  <si>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</si>
  <si>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</si>
  <si>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</si>
  <si>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</si>
  <si>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</si>
  <si>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</si>
  <si>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</si>
  <si>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</si>
  <si>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</si>
  <si>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</si>
  <si>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</si>
  <si>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</si>
  <si>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</si>
  <si>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</si>
  <si>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</si>
  <si>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</si>
  <si>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</si>
  <si>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</si>
  <si>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</si>
  <si>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</si>
  <si>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</si>
  <si>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</si>
  <si>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</si>
  <si>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</si>
  <si>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</si>
  <si>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</si>
  <si>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</si>
  <si>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</si>
  <si>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</si>
  <si>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</si>
  <si>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</si>
  <si>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</si>
  <si>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</si>
  <si>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</si>
  <si>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</si>
  <si>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</si>
  <si>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</si>
  <si>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</si>
  <si>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</si>
  <si>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</si>
  <si>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</si>
  <si>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</si>
  <si>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</si>
  <si>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</si>
  <si>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</si>
  <si>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</si>
  <si>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</si>
  <si>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</si>
  <si>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</si>
  <si>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</si>
  <si>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</si>
  <si>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</si>
  <si>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</si>
  <si>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</si>
  <si>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</si>
  <si>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</si>
  <si>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</si>
  <si>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</si>
  <si>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</si>
  <si>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</si>
  <si>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</si>
  <si>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</si>
  <si>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</si>
  <si>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</si>
  <si>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</si>
  <si>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</si>
  <si>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</si>
  <si>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</si>
  <si>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</si>
  <si>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</si>
  <si>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</si>
  <si>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</si>
  <si>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</si>
  <si>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</si>
  <si>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</si>
  <si>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</si>
  <si>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</si>
  <si>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</si>
  <si>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</si>
  <si>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</si>
  <si>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</si>
  <si>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</si>
  <si>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</si>
  <si>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</si>
  <si>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</si>
  <si>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</si>
  <si>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</si>
  <si>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</si>
  <si>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</si>
  <si>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</si>
  <si>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</si>
  <si>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</si>
  <si>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</si>
  <si>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</si>
  <si>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</si>
  <si>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</si>
  <si>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</si>
  <si>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</si>
  <si>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</si>
  <si>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</si>
  <si>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</si>
  <si>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</si>
  <si>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</si>
  <si>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</si>
  <si>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</si>
  <si>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</si>
  <si>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</si>
  <si>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</si>
  <si>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</si>
  <si>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</si>
  <si>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</si>
  <si>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</si>
  <si>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</si>
  <si>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</si>
  <si>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</si>
  <si>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</si>
  <si>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</si>
  <si>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</si>
  <si>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</si>
  <si>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</si>
  <si>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</si>
  <si>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</si>
  <si>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</si>
  <si>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</si>
  <si>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</si>
  <si>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</si>
  <si>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</si>
  <si>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</si>
  <si>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</si>
  <si>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</si>
  <si>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</si>
  <si>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</si>
  <si>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</si>
  <si>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</si>
  <si>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</si>
  <si>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</si>
  <si>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</si>
  <si>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</si>
  <si>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</si>
  <si>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</si>
  <si>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</si>
  <si>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</si>
  <si>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</si>
  <si>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</si>
  <si>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</si>
  <si>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</si>
  <si>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</si>
  <si>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</si>
  <si>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</si>
  <si>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</si>
  <si>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</si>
  <si>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</si>
  <si>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</si>
  <si>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</si>
  <si>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</si>
  <si>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</si>
  <si>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</si>
  <si>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</si>
  <si>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</si>
  <si>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</si>
  <si>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</si>
  <si>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</si>
  <si>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</si>
  <si>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</si>
  <si>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</si>
  <si>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</si>
  <si>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</si>
  <si>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</si>
  <si>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</si>
  <si>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</si>
  <si>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</si>
  <si>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</si>
  <si>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</si>
  <si>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</si>
  <si>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</si>
  <si>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</si>
  <si>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</si>
  <si>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</si>
  <si>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</si>
  <si>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</si>
  <si>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</si>
  <si>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</si>
  <si>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</si>
  <si>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</si>
  <si>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</si>
  <si>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</si>
  <si>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</si>
  <si>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</si>
  <si>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</si>
  <si>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</si>
  <si>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</si>
  <si>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</si>
  <si>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</si>
  <si>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</si>
  <si>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</si>
  <si>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</si>
  <si>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</si>
  <si>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</si>
  <si>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</si>
  <si>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</si>
  <si>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</si>
  <si>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</si>
  <si>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</si>
  <si>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</si>
  <si>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</si>
  <si>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</si>
  <si>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</si>
  <si>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</si>
  <si>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</si>
  <si>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</si>
  <si>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</si>
  <si>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</si>
  <si>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</si>
  <si>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</si>
  <si>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</si>
  <si>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</si>
  <si>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</si>
  <si>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</si>
  <si>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</si>
  <si>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</si>
  <si>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</si>
  <si>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</si>
  <si>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</si>
  <si>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</si>
  <si>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</si>
  <si>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</si>
  <si>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</si>
  <si>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</si>
  <si>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</si>
  <si>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</si>
  <si>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</si>
  <si>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</si>
  <si>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</si>
  <si>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</si>
  <si>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</si>
  <si>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</si>
  <si>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</si>
  <si>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</si>
  <si>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</si>
  <si>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</si>
  <si>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</si>
  <si>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</si>
  <si>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</si>
  <si>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</si>
  <si>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</si>
  <si>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</si>
  <si>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</si>
  <si>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</si>
  <si>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</si>
  <si>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</si>
  <si>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</si>
  <si>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</si>
  <si>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</si>
  <si>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</si>
  <si>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</si>
  <si>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</si>
  <si>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</si>
  <si>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</si>
  <si>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</si>
  <si>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</si>
  <si>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</si>
  <si>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</si>
  <si>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</si>
  <si>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</si>
  <si>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</si>
  <si>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</si>
  <si>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</si>
  <si>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</si>
  <si>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</si>
  <si>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</si>
  <si>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</si>
  <si>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</si>
  <si>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</si>
  <si>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</si>
  <si>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</si>
  <si>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</si>
  <si>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</si>
  <si>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</si>
  <si>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</si>
  <si>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</si>
  <si>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</si>
  <si>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</si>
  <si>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</si>
  <si>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</si>
  <si>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</si>
  <si>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</si>
  <si>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</si>
  <si>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</si>
  <si>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</si>
  <si>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</si>
  <si>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</si>
  <si>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</si>
  <si>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</si>
  <si>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</si>
  <si>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</si>
  <si>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</si>
  <si>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</si>
  <si>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</si>
  <si>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</si>
  <si>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</si>
  <si>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</si>
  <si>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</si>
  <si>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</si>
  <si>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</si>
  <si>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</si>
  <si>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</si>
  <si>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</si>
  <si>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</si>
  <si>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</si>
  <si>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</si>
  <si>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</si>
  <si>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</si>
  <si>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</si>
  <si>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</si>
  <si>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</si>
  <si>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</si>
  <si>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</si>
  <si>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</si>
  <si>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</si>
  <si>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</si>
  <si>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</si>
  <si>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</si>
  <si>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</si>
  <si>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</si>
  <si>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</si>
  <si>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</si>
  <si>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</si>
  <si>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</si>
  <si>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</si>
  <si>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</si>
  <si>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</si>
  <si>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</si>
  <si>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</si>
  <si>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</si>
  <si>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</si>
  <si>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</si>
  <si>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</si>
  <si>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</si>
  <si>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</si>
  <si>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</si>
  <si>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</si>
  <si>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</si>
  <si>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</si>
  <si>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</si>
  <si>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</si>
  <si>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</si>
  <si>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</si>
  <si>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</si>
  <si>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</si>
  <si>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</si>
  <si>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</si>
  <si>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</si>
  <si>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</si>
  <si>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</si>
  <si>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</si>
  <si>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</si>
  <si>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</si>
  <si>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</si>
  <si>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</si>
  <si>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</si>
  <si>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</si>
  <si>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</si>
  <si>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</si>
  <si>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</si>
  <si>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</si>
  <si>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</si>
  <si>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</si>
  <si>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</si>
  <si>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</si>
  <si>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</si>
  <si>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</si>
  <si>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</si>
  <si>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</si>
  <si>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</si>
  <si>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</si>
  <si>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</si>
  <si>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</si>
  <si>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</si>
  <si>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</si>
  <si>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</si>
  <si>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</si>
  <si>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</si>
  <si>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</si>
  <si>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</si>
  <si>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</si>
  <si>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</si>
  <si>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</si>
  <si>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</si>
  <si>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</si>
  <si>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</si>
  <si>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</si>
  <si>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</si>
  <si>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</si>
  <si>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</si>
  <si>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</si>
  <si>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</si>
  <si>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</si>
  <si>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</si>
  <si>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</si>
  <si>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</si>
  <si>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</si>
  <si>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</si>
  <si>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</si>
  <si>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</si>
  <si>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</si>
  <si>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</si>
  <si>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</si>
  <si>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</si>
  <si>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</si>
  <si>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</si>
  <si>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</si>
  <si>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</si>
  <si>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</si>
  <si>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</si>
  <si>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</si>
  <si>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</si>
  <si>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</si>
  <si>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</si>
  <si>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</si>
  <si>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</si>
  <si>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</si>
  <si>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</si>
  <si>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</si>
  <si>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</si>
  <si>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</si>
  <si>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</si>
  <si>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</si>
  <si>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</si>
  <si>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</si>
  <si>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</si>
  <si>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</si>
  <si>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</si>
  <si>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</si>
  <si>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</si>
  <si>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</si>
  <si>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</si>
  <si>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</si>
  <si>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</si>
  <si>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</si>
  <si>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</si>
  <si>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</si>
  <si>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</si>
  <si>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</si>
  <si>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</si>
  <si>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</si>
  <si>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</si>
  <si>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</si>
  <si>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</si>
  <si>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</si>
  <si>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</si>
  <si>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</si>
  <si>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</si>
  <si>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</si>
  <si>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</si>
  <si>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</si>
  <si>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</si>
  <si>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</si>
  <si>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</si>
  <si>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</si>
  <si>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</si>
  <si>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</si>
  <si>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</si>
  <si>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</si>
  <si>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</si>
  <si>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</si>
  <si>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</si>
  <si>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</si>
  <si>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</si>
  <si>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</si>
  <si>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</si>
  <si>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</si>
  <si>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</si>
  <si>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</si>
  <si>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</si>
  <si>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</si>
  <si>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</si>
  <si>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</si>
  <si>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</si>
  <si>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</si>
  <si>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</si>
  <si>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</si>
  <si>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</si>
  <si>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</si>
  <si>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</si>
  <si>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</si>
  <si>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</si>
  <si>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</si>
  <si>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</si>
  <si>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</si>
  <si>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</si>
  <si>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</si>
  <si>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</si>
  <si>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</si>
  <si>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</si>
  <si>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</si>
  <si>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</si>
  <si>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</si>
  <si>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</si>
  <si>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</si>
  <si>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</si>
  <si>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</si>
  <si>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</si>
  <si>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</si>
  <si>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</si>
  <si>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</si>
  <si>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</si>
  <si>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</si>
  <si>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</si>
  <si>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</si>
  <si>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</si>
  <si>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</si>
  <si>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</si>
  <si>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</si>
  <si>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</si>
  <si>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</si>
  <si>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</si>
  <si>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</si>
  <si>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</si>
  <si>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</si>
  <si>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</si>
  <si>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</si>
  <si>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</si>
  <si>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</si>
  <si>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</si>
  <si>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</si>
  <si>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</si>
  <si>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</si>
  <si>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</si>
  <si>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</si>
  <si>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</si>
  <si>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</si>
  <si>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</si>
  <si>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</si>
  <si>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</si>
  <si>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</si>
  <si>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</si>
  <si>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</si>
  <si>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</si>
  <si>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</si>
  <si>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</si>
  <si>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</si>
  <si>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</si>
  <si>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</si>
  <si>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</si>
  <si>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</si>
  <si>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</si>
  <si>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</si>
  <si>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</si>
  <si>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</si>
  <si>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</si>
  <si>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</si>
  <si>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</si>
  <si>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</si>
  <si>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</si>
  <si>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</si>
  <si>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</si>
  <si>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</si>
  <si>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</si>
  <si>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</si>
  <si>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</si>
  <si>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</si>
  <si>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</si>
  <si>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</si>
  <si>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</si>
  <si>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</si>
  <si>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</si>
  <si>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</si>
  <si>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</si>
  <si>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</si>
  <si>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</si>
  <si>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</si>
  <si>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</si>
  <si>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</si>
  <si>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</si>
  <si>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</si>
  <si>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</si>
  <si>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</si>
  <si>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</si>
  <si>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</si>
  <si>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</si>
  <si>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</si>
  <si>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</si>
  <si>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</si>
  <si>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</si>
  <si>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</si>
  <si>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</si>
  <si>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</si>
  <si>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</si>
  <si>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</si>
  <si>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</si>
  <si>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</si>
  <si>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</si>
  <si>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</si>
  <si>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</si>
  <si>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</si>
  <si>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</si>
  <si>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</si>
  <si>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</si>
  <si>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</si>
  <si>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</si>
  <si>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</si>
  <si>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</si>
  <si>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</si>
  <si>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</si>
  <si>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</si>
  <si>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</si>
  <si>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</si>
  <si>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</si>
  <si>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</si>
  <si>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</si>
  <si>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</si>
  <si>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</si>
  <si>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</si>
  <si>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</si>
  <si>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</si>
  <si>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</si>
  <si>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</si>
  <si>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</si>
  <si>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</si>
  <si>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</si>
  <si>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</si>
  <si>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</si>
  <si>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</si>
  <si>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</si>
  <si>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</si>
  <si>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</si>
  <si>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</si>
  <si>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</si>
  <si>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</si>
  <si>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</si>
  <si>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</si>
  <si>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</si>
  <si>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</si>
  <si>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</si>
  <si>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</si>
  <si>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</si>
  <si>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</si>
  <si>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</si>
  <si>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</si>
  <si>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</si>
  <si>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</si>
  <si>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</si>
  <si>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</si>
  <si>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</si>
  <si>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</si>
  <si>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</si>
  <si>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</si>
  <si>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</si>
  <si>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</si>
  <si>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</si>
  <si>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</si>
  <si>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</si>
  <si>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</si>
  <si>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</si>
  <si>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</si>
  <si>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</si>
  <si>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</si>
  <si>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</si>
  <si>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</si>
  <si>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</si>
  <si>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</si>
  <si>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</si>
  <si>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</si>
  <si>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</si>
  <si>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</si>
  <si>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</si>
  <si>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</si>
  <si>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</si>
  <si>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</si>
  <si>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</si>
  <si>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</si>
  <si>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</si>
  <si>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</si>
  <si>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</si>
  <si>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</si>
  <si>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</si>
  <si>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</si>
  <si>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</si>
  <si>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</si>
  <si>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</si>
  <si>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</si>
  <si>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</si>
  <si>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</si>
  <si>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</si>
  <si>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</si>
  <si>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</si>
  <si>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</si>
  <si>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</si>
  <si>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</si>
  <si>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</si>
  <si>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</si>
  <si>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</si>
  <si>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</si>
  <si>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</si>
  <si>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</si>
  <si>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</si>
  <si>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</si>
  <si>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</si>
  <si>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</si>
  <si>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</si>
  <si>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</si>
  <si>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</si>
  <si>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</si>
  <si>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</si>
  <si>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</si>
  <si>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</si>
  <si>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</si>
  <si>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</si>
  <si>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</si>
  <si>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</si>
  <si>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</si>
  <si>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</si>
  <si>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</si>
  <si>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</si>
  <si>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</si>
  <si>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</si>
  <si>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</si>
  <si>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</si>
  <si>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</si>
  <si>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</si>
  <si>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</si>
  <si>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</si>
  <si>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</si>
  <si>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</si>
  <si>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</si>
  <si>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</si>
  <si>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</si>
  <si>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</si>
  <si>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</si>
  <si>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</si>
  <si>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</si>
  <si>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</si>
  <si>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</si>
  <si>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</si>
  <si>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</si>
  <si>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</si>
  <si>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</si>
  <si>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</si>
  <si>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</si>
  <si>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</si>
  <si>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</si>
  <si>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</si>
  <si>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</si>
  <si>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</si>
  <si>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</si>
  <si>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</si>
  <si>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</si>
  <si>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</si>
  <si>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</si>
  <si>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</si>
  <si>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</si>
  <si>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</si>
  <si>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</si>
  <si>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</si>
  <si>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</si>
  <si>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</si>
  <si>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</si>
  <si>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</si>
  <si>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</si>
  <si>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</si>
  <si>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</si>
  <si>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</si>
  <si>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</si>
  <si>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</si>
  <si>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</si>
  <si>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</si>
  <si>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</si>
  <si>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</si>
  <si>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</si>
  <si>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</si>
  <si>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</si>
  <si>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</si>
  <si>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</si>
  <si>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</si>
  <si>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</si>
  <si>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</si>
  <si>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</si>
  <si>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</si>
  <si>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</si>
  <si>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</si>
  <si>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</si>
  <si>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</si>
  <si>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</si>
  <si>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</si>
  <si>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</si>
  <si>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</si>
  <si>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</si>
  <si>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</si>
  <si>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</si>
  <si>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</si>
  <si>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</si>
  <si>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</si>
  <si>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</si>
  <si>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</si>
  <si>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</si>
  <si>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</si>
  <si>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</si>
  <si>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</si>
  <si>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</si>
  <si>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</si>
  <si>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</si>
  <si>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</si>
  <si>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</si>
  <si>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</si>
  <si>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</si>
  <si>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</si>
  <si>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</si>
  <si>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</si>
  <si>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</si>
  <si>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</si>
  <si>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</si>
  <si>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</si>
  <si>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</si>
  <si>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</si>
  <si>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</si>
  <si>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</si>
  <si>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</si>
  <si>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</si>
  <si>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</si>
  <si>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</si>
  <si>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</si>
  <si>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</si>
  <si>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</si>
  <si>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</si>
  <si>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</si>
  <si>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</si>
  <si>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</si>
  <si>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</si>
  <si>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</si>
  <si>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</si>
  <si>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</si>
  <si>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</si>
  <si>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</si>
  <si>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</si>
  <si>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</si>
  <si>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</si>
  <si>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</si>
  <si>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</si>
  <si>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</si>
  <si>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</si>
  <si>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</si>
  <si>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</si>
  <si>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</si>
  <si>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</si>
  <si>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</si>
  <si>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</si>
  <si>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</si>
  <si>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</si>
  <si>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</si>
  <si>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</si>
  <si>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</si>
  <si>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</si>
  <si>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</si>
  <si>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</si>
  <si>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</si>
  <si>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</si>
  <si>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</si>
  <si>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</si>
  <si>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</si>
  <si>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</si>
  <si>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</si>
  <si>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</si>
  <si>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</si>
  <si>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</si>
  <si>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</si>
  <si>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</si>
  <si>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</si>
  <si>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</si>
  <si>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</si>
  <si>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</si>
  <si>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</si>
  <si>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</si>
  <si>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</si>
  <si>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</si>
  <si>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</si>
  <si>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</si>
  <si>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</si>
  <si>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</si>
  <si>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</si>
  <si>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</si>
  <si>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</si>
  <si>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</si>
  <si>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</si>
  <si>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</si>
  <si>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</si>
  <si>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</si>
  <si>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</si>
  <si>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</si>
  <si>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</si>
  <si>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</si>
  <si>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</si>
  <si>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</si>
  <si>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</si>
  <si>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</si>
  <si>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</si>
  <si>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</si>
  <si>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</si>
  <si>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</si>
  <si>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</si>
  <si>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</si>
  <si>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</si>
  <si>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</si>
  <si>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</si>
  <si>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</si>
  <si>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</si>
  <si>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</si>
  <si>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</si>
  <si>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</si>
  <si>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</si>
  <si>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</si>
  <si>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</si>
  <si>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</si>
  <si>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</si>
  <si>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</si>
  <si>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</si>
  <si>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</si>
  <si>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</si>
  <si>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</si>
  <si>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</si>
  <si>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</si>
  <si>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</si>
  <si>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</si>
  <si>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</si>
  <si>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</si>
  <si>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</si>
  <si>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</si>
  <si>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</si>
  <si>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</si>
  <si>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</si>
  <si>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</si>
  <si>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</si>
  <si>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</si>
  <si>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</si>
  <si>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</si>
  <si>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</si>
  <si>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</si>
  <si>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</si>
  <si>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</si>
  <si>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</si>
  <si>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</si>
  <si>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</si>
  <si>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</si>
  <si>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</si>
  <si>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</si>
  <si>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</si>
  <si>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</si>
  <si>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</si>
  <si>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</si>
  <si>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</si>
  <si>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</si>
  <si>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</si>
  <si>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</si>
  <si>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</si>
  <si>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</si>
  <si>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</si>
  <si>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</si>
  <si>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</si>
  <si>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</si>
  <si>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</si>
  <si>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</si>
  <si>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</si>
  <si>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</si>
  <si>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</si>
  <si>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</si>
  <si>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</si>
  <si>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</si>
  <si>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</si>
  <si>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</si>
  <si>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</si>
  <si>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</si>
  <si>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</si>
  <si>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</si>
  <si>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</si>
  <si>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</si>
  <si>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</si>
  <si>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</si>
  <si>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</si>
  <si>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</si>
  <si>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</si>
  <si>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</si>
  <si>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</si>
  <si>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</si>
  <si>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</si>
  <si>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</si>
  <si>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</si>
  <si>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</si>
  <si>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</si>
  <si>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</si>
  <si>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</si>
  <si>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</si>
  <si>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</si>
  <si>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</si>
  <si>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</si>
  <si>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</si>
  <si>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</si>
  <si>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</si>
  <si>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</si>
  <si>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</si>
  <si>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</si>
  <si>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</si>
  <si>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</si>
  <si>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</si>
  <si>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</si>
  <si>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</si>
  <si>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</si>
  <si>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</si>
  <si>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</si>
  <si>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</si>
  <si>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</si>
  <si>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</si>
  <si>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</si>
  <si>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</si>
  <si>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</si>
  <si>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</si>
  <si>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</si>
  <si>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</si>
  <si>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</si>
  <si>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</si>
  <si>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</si>
  <si>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</si>
  <si>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</si>
  <si>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</si>
  <si>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</si>
  <si>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</si>
  <si>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</si>
  <si>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</si>
  <si>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</si>
  <si>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</si>
  <si>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</si>
  <si>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</si>
  <si>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</si>
  <si>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</si>
  <si>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</si>
  <si>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</si>
  <si>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</si>
  <si>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</si>
  <si>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</si>
  <si>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</si>
  <si>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</si>
  <si>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</si>
  <si>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</si>
  <si>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</si>
  <si>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</si>
  <si>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</si>
  <si>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</si>
  <si>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</si>
  <si>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</si>
  <si>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</si>
  <si>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</si>
  <si>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</si>
  <si>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</si>
  <si>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</si>
  <si>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</si>
  <si>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</si>
  <si>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</si>
  <si>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</si>
  <si>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</si>
  <si>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</si>
  <si>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</si>
  <si>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</si>
  <si>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</si>
  <si>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</si>
  <si>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</si>
  <si>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</si>
  <si>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</si>
  <si>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</si>
  <si>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</si>
  <si>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</si>
  <si>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</si>
  <si>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</si>
  <si>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</si>
  <si>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</si>
  <si>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</si>
  <si>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</si>
  <si>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</si>
  <si>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</si>
  <si>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</si>
  <si>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</si>
  <si>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</si>
  <si>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</si>
  <si>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</si>
  <si>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</si>
  <si>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</si>
  <si>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</si>
  <si>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</si>
  <si>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</si>
  <si>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</si>
  <si>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</si>
  <si>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</si>
  <si>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</si>
  <si>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</si>
  <si>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</si>
  <si>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</si>
  <si>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</si>
  <si>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</si>
  <si>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</si>
  <si>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</si>
  <si>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</si>
  <si>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</si>
  <si>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</si>
  <si>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</si>
  <si>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</si>
  <si>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</si>
  <si>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</si>
  <si>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</si>
  <si>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</si>
  <si>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</si>
  <si>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</si>
  <si>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</si>
  <si>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</si>
  <si>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</si>
  <si>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</si>
  <si>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</si>
  <si>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</si>
  <si>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</si>
  <si>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</si>
  <si>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</si>
  <si>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</si>
  <si>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</si>
  <si>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</si>
  <si>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</si>
  <si>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</si>
  <si>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</si>
  <si>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</si>
  <si>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</si>
  <si>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</si>
  <si>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</si>
  <si>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</si>
  <si>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</si>
  <si>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</si>
  <si>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</si>
  <si>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</si>
  <si>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</si>
  <si>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</si>
  <si>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</si>
  <si>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</si>
  <si>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</si>
  <si>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</si>
  <si>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</si>
  <si>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</si>
  <si>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</si>
  <si>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</si>
  <si>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</si>
  <si>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</si>
  <si>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</si>
  <si>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</si>
  <si>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</si>
  <si>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</si>
  <si>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</si>
  <si>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</si>
  <si>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</si>
  <si>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</si>
  <si>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</si>
  <si>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</si>
  <si>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</si>
  <si>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</si>
  <si>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</si>
  <si>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</si>
  <si>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</si>
  <si>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</si>
  <si>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</si>
  <si>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</si>
  <si>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</si>
  <si>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</si>
  <si>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</si>
  <si>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</si>
  <si>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</si>
  <si>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</si>
  <si>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</si>
  <si>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</si>
  <si>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</si>
  <si>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</si>
  <si>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</si>
  <si>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</si>
  <si>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</si>
  <si>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</si>
  <si>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</si>
  <si>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</si>
  <si>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</si>
  <si>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</si>
  <si>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</si>
  <si>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</si>
  <si>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</si>
  <si>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</si>
  <si>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</si>
  <si>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</si>
  <si>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</si>
  <si>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</si>
  <si>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</si>
  <si>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</si>
  <si>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</si>
  <si>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</si>
  <si>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</si>
  <si>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</si>
  <si>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</si>
  <si>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</si>
  <si>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</si>
  <si>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</si>
  <si>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</si>
  <si>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</si>
  <si>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</si>
  <si>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</si>
  <si>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</si>
  <si>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</si>
  <si>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</si>
  <si>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</si>
  <si>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</si>
  <si>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</si>
  <si>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</si>
  <si>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</si>
  <si>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</si>
  <si>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</si>
  <si>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</si>
  <si>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</si>
  <si>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</si>
  <si>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</si>
  <si>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</si>
  <si>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</si>
  <si>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</si>
  <si>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</si>
  <si>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</si>
  <si>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</si>
  <si>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</si>
  <si>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</si>
  <si>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</si>
  <si>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</si>
  <si>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</si>
  <si>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</si>
  <si>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</si>
  <si>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</si>
  <si>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</si>
  <si>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</si>
  <si>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</si>
  <si>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</si>
  <si>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</si>
  <si>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</si>
  <si>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</si>
  <si>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</si>
  <si>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</si>
  <si>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</si>
  <si>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</si>
  <si>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</si>
  <si>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</si>
  <si>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</si>
  <si>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</si>
  <si>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</si>
  <si>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</si>
  <si>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</si>
  <si>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</si>
  <si>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</si>
  <si>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</si>
  <si>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</si>
  <si>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</si>
  <si>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</si>
  <si>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</si>
  <si>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</si>
  <si>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</si>
  <si>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</si>
  <si>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</si>
  <si>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</si>
  <si>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</si>
  <si>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</si>
  <si>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</si>
  <si>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</si>
  <si>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</si>
  <si>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</si>
  <si>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</si>
  <si>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</si>
  <si>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</si>
  <si>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</si>
  <si>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</si>
  <si>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</si>
  <si>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</si>
  <si>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</si>
  <si>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</si>
  <si>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</si>
  <si>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</si>
  <si>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</si>
  <si>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</si>
  <si>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</si>
  <si>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</si>
  <si>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</si>
  <si>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</si>
  <si>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</si>
  <si>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</si>
  <si>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</si>
  <si>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</si>
  <si>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</si>
  <si>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</si>
  <si>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</si>
  <si>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</si>
  <si>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</si>
  <si>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</si>
  <si>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</si>
  <si>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</si>
  <si>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</si>
  <si>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</si>
  <si>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</si>
  <si>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</si>
  <si>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</si>
  <si>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</si>
  <si>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</si>
  <si>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</si>
  <si>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</si>
  <si>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</si>
  <si>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</si>
  <si>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</si>
  <si>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</si>
  <si>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</si>
  <si>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</si>
  <si>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</si>
  <si>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</si>
  <si>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</si>
  <si>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</si>
  <si>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</si>
  <si>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</si>
  <si>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</si>
  <si>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</si>
  <si>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</si>
  <si>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</si>
  <si>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</si>
  <si>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</si>
  <si>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</si>
  <si>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</si>
  <si>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</si>
  <si>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</si>
  <si>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</si>
  <si>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</si>
  <si>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</si>
  <si>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</si>
  <si>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</si>
  <si>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</si>
  <si>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</si>
  <si>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</si>
  <si>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</si>
  <si>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</si>
  <si>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</si>
  <si>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</si>
  <si>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</si>
  <si>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</si>
  <si>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</si>
  <si>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</si>
  <si>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</si>
  <si>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</si>
  <si>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</si>
  <si>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</si>
  <si>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</si>
  <si>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</si>
  <si>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</si>
  <si>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</si>
  <si>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</si>
  <si>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</si>
  <si>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</si>
  <si>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</si>
  <si>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</si>
  <si>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</si>
  <si>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</si>
  <si>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</si>
  <si>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</si>
  <si>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</si>
  <si>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</si>
  <si>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</si>
  <si>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</si>
  <si>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</si>
  <si>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</si>
  <si>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</si>
  <si>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</si>
  <si>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</si>
  <si>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</si>
  <si>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</si>
  <si>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</si>
  <si>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</si>
  <si>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</si>
  <si>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</si>
  <si>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</si>
  <si>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</si>
  <si>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</si>
  <si>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</si>
  <si>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</si>
  <si>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</si>
  <si>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</si>
  <si>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</si>
  <si>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</si>
  <si>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</si>
  <si>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</si>
  <si>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</si>
  <si>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</si>
  <si>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</si>
  <si>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</si>
  <si>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</si>
  <si>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</si>
  <si>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</si>
  <si>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</si>
  <si>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</si>
  <si>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</si>
  <si>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</si>
  <si>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</si>
  <si>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</si>
  <si>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</si>
  <si>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</si>
  <si>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</si>
  <si>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</si>
  <si>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</si>
  <si>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</si>
  <si>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</si>
  <si>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</si>
  <si>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</si>
  <si>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</si>
  <si>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</si>
  <si>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</si>
  <si>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</si>
  <si>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</si>
  <si>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</si>
  <si>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</si>
  <si>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</si>
  <si>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</si>
  <si>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</si>
  <si>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</si>
  <si>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</si>
  <si>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</si>
  <si>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</si>
  <si>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</si>
  <si>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</si>
  <si>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</si>
  <si>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</si>
  <si>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</si>
  <si>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</si>
  <si>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</si>
  <si>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</si>
  <si>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</si>
  <si>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</si>
  <si>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</si>
  <si>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</si>
  <si>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</si>
  <si>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</si>
  <si>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</si>
  <si>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</si>
  <si>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</si>
  <si>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</si>
  <si>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</si>
  <si>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</si>
  <si>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</si>
  <si>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</si>
  <si>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</si>
  <si>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</si>
  <si>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</si>
  <si>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</si>
  <si>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</si>
  <si>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</si>
  <si>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</si>
  <si>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</si>
  <si>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</si>
  <si>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</si>
  <si>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</si>
  <si>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</si>
  <si>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</si>
  <si>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</si>
  <si>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</si>
  <si>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</si>
  <si>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</si>
  <si>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</si>
  <si>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</si>
  <si>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</si>
  <si>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</si>
  <si>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</si>
  <si>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</si>
  <si>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</si>
  <si>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</si>
  <si>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</si>
  <si>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</si>
  <si>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</si>
  <si>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</si>
  <si>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</si>
  <si>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</si>
  <si>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</si>
  <si>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</si>
  <si>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</si>
  <si>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</si>
  <si>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</si>
  <si>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</si>
  <si>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</si>
  <si>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</si>
  <si>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</si>
  <si>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</si>
  <si>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</si>
  <si>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</si>
  <si>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</si>
  <si>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</si>
  <si>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</si>
  <si>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</si>
  <si>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</si>
  <si>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</si>
  <si>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</si>
  <si>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</si>
  <si>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</si>
  <si>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</si>
  <si>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</si>
  <si>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</si>
  <si>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</si>
  <si>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</si>
  <si>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</si>
  <si>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</si>
  <si>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</si>
  <si>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</si>
  <si>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</si>
  <si>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</si>
  <si>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</si>
  <si>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</si>
  <si>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</si>
  <si>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</si>
  <si>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</si>
  <si>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</si>
  <si>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</si>
  <si>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</si>
  <si>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</si>
  <si>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</si>
  <si>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</si>
  <si>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</si>
  <si>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</si>
  <si>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</si>
  <si>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</si>
  <si>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</si>
  <si>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</si>
  <si>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</si>
  <si>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</si>
  <si>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</si>
  <si>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</si>
  <si>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</si>
  <si>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</si>
  <si>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</si>
  <si>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</si>
  <si>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</si>
  <si>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</si>
  <si>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</si>
  <si>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</si>
  <si>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</si>
  <si>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</si>
  <si>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</si>
  <si>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</si>
  <si>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</si>
  <si>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</si>
  <si>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</si>
  <si>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</si>
  <si>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</si>
  <si>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</si>
  <si>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</si>
  <si>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</si>
  <si>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</si>
  <si>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</si>
  <si>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</si>
  <si>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</si>
  <si>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</si>
  <si>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</si>
  <si>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</si>
  <si>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</si>
  <si>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</si>
  <si>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</si>
  <si>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</si>
  <si>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</si>
  <si>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</si>
  <si>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</si>
  <si>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</si>
  <si>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</si>
  <si>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</si>
  <si>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</si>
  <si>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</si>
  <si>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</si>
  <si>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</si>
  <si>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</si>
  <si>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</si>
  <si>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</si>
  <si>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</si>
  <si>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</si>
  <si>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</si>
  <si>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</si>
  <si>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</si>
  <si>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</si>
  <si>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</si>
  <si>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</si>
  <si>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</si>
  <si>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</si>
  <si>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</si>
  <si>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</si>
  <si>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</si>
  <si>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</si>
  <si>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</si>
  <si>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</si>
  <si>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</si>
  <si>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</si>
  <si>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</si>
  <si>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</si>
  <si>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</si>
  <si>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</si>
  <si>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</si>
  <si>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</si>
  <si>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</si>
  <si>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</si>
  <si>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</si>
  <si>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</si>
  <si>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</si>
  <si>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</si>
  <si>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</si>
  <si>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</si>
  <si>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</si>
  <si>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</si>
  <si>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</si>
  <si>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</si>
  <si>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</si>
  <si>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</si>
  <si>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</si>
  <si>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</si>
  <si>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</si>
  <si>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</si>
  <si>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</si>
  <si>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</si>
  <si>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</si>
  <si>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</si>
  <si>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</si>
  <si>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</si>
  <si>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</si>
  <si>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</si>
  <si>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</si>
  <si>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</si>
  <si>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</si>
  <si>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</si>
  <si>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</si>
  <si>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</si>
  <si>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</si>
  <si>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</si>
  <si>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</si>
  <si>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</si>
  <si>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</si>
  <si>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</si>
  <si>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</si>
  <si>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</si>
  <si>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</si>
  <si>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</si>
  <si>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</si>
  <si>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</si>
  <si>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</si>
  <si>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</si>
  <si>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</si>
  <si>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</si>
  <si>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</si>
  <si>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</si>
  <si>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</si>
  <si>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</si>
  <si>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</si>
  <si>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</si>
  <si>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</si>
  <si>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</si>
  <si>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</si>
  <si>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</si>
  <si>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</si>
  <si>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</si>
  <si>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</si>
  <si>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</si>
  <si>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</si>
  <si>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</si>
  <si>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</si>
  <si>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</si>
  <si>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</si>
  <si>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</si>
  <si>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</si>
  <si>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</si>
  <si>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</si>
  <si>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</si>
  <si>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</si>
  <si>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</si>
  <si>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</si>
  <si>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</si>
  <si>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</si>
  <si>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</si>
  <si>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</si>
  <si>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</si>
  <si>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</si>
  <si>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</si>
  <si>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</si>
  <si>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</si>
  <si>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</si>
  <si>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</si>
  <si>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</si>
  <si>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</si>
  <si>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</si>
  <si>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</si>
  <si>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</si>
  <si>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</si>
  <si>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</si>
  <si>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</si>
  <si>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</si>
  <si>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</si>
  <si>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</si>
  <si>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</si>
  <si>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</si>
  <si>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</si>
  <si>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</si>
  <si>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</si>
  <si>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</si>
  <si>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</si>
  <si>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</si>
  <si>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</si>
  <si>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</si>
  <si>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</si>
  <si>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</si>
  <si>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</si>
  <si>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</si>
  <si>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</si>
  <si>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</si>
  <si>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</si>
  <si>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</si>
  <si>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</si>
  <si>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</si>
  <si>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</si>
  <si>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</si>
  <si>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</si>
  <si>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</si>
  <si>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</si>
  <si>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</si>
  <si>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</si>
  <si>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</si>
  <si>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</si>
  <si>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</si>
  <si>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</si>
  <si>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</si>
  <si>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</si>
  <si>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</si>
  <si>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</si>
  <si>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</si>
  <si>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</si>
  <si>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</si>
  <si>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</si>
  <si>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</si>
  <si>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</si>
  <si>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</si>
  <si>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</si>
  <si>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</si>
  <si>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</si>
  <si>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</si>
  <si>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</si>
  <si>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</si>
  <si>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</si>
  <si>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</si>
  <si>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</si>
  <si>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</si>
  <si>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</si>
  <si>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</si>
  <si>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</si>
  <si>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</si>
  <si>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</si>
  <si>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</si>
  <si>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</si>
  <si>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</si>
  <si>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</si>
  <si>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</si>
  <si>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</si>
  <si>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</si>
  <si>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</si>
  <si>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</si>
  <si>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</si>
  <si>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</si>
  <si>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</si>
  <si>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</si>
  <si>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</si>
  <si>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</si>
  <si>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</si>
  <si>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</si>
  <si>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</si>
  <si>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</si>
  <si>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</si>
  <si>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</si>
  <si>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</si>
  <si>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</si>
  <si>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</si>
  <si>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</si>
  <si>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</si>
  <si>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</si>
  <si>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</si>
  <si>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</si>
  <si>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</si>
  <si>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</si>
  <si>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</si>
  <si>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</si>
  <si>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</si>
  <si>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</si>
  <si>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</si>
  <si>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</si>
  <si>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</si>
  <si>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</si>
  <si>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</si>
  <si>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</si>
  <si>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</si>
  <si>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</si>
  <si>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</si>
  <si>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</si>
  <si>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</si>
  <si>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</si>
  <si>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</si>
  <si>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</si>
  <si>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</si>
  <si>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</si>
  <si>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</si>
  <si>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</si>
  <si>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</si>
  <si>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</si>
  <si>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</si>
  <si>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</si>
  <si>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</si>
  <si>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</si>
  <si>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</si>
  <si>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</si>
  <si>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</si>
  <si>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</si>
  <si>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</si>
  <si>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</si>
  <si>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</si>
  <si>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</si>
  <si>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</si>
  <si>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</si>
  <si>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</si>
  <si>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</si>
  <si>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</si>
  <si>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</si>
  <si>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</si>
  <si>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</si>
  <si>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</si>
  <si>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</si>
  <si>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</si>
  <si>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</si>
  <si>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</si>
  <si>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</si>
  <si>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</si>
  <si>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</si>
  <si>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</si>
  <si>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</si>
  <si>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</si>
  <si>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</si>
  <si>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</si>
  <si>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</si>
  <si>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</si>
  <si>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</si>
  <si>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</si>
  <si>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</si>
  <si>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</si>
  <si>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</si>
  <si>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</si>
  <si>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</si>
  <si>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</si>
  <si>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</si>
  <si>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</si>
  <si>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</si>
  <si>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</si>
  <si>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</si>
  <si>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</si>
  <si>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</si>
  <si>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</si>
  <si>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</si>
  <si>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</si>
  <si>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</si>
  <si>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</si>
  <si>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</si>
  <si>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</si>
  <si>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</si>
  <si>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</si>
  <si>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</si>
  <si>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</si>
  <si>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</si>
  <si>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</si>
  <si>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</si>
  <si>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</si>
  <si>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</si>
  <si>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</si>
  <si>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</si>
  <si>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</si>
  <si>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</si>
  <si>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</si>
  <si>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</si>
  <si>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</si>
  <si>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</si>
  <si>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</si>
  <si>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</si>
  <si>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</si>
  <si>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</si>
  <si>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</si>
  <si>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</si>
  <si>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</si>
  <si>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</si>
  <si>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</si>
  <si>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</si>
  <si>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</si>
  <si>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</si>
  <si>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</si>
  <si>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</si>
  <si>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</si>
  <si>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</si>
  <si>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</si>
  <si>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</si>
  <si>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</si>
  <si>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</si>
  <si>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</si>
  <si>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</si>
  <si>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</si>
  <si>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</si>
  <si>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</si>
  <si>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</si>
  <si>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</si>
  <si>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</si>
  <si>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</si>
  <si>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</si>
  <si>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</si>
  <si>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</si>
  <si>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</si>
  <si>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</si>
  <si>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</si>
  <si>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</si>
  <si>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</si>
  <si>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</si>
  <si>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</si>
  <si>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</si>
  <si>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</si>
  <si>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</si>
  <si>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</si>
  <si>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</si>
  <si>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</si>
  <si>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</si>
  <si>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</si>
  <si>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</si>
  <si>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</si>
  <si>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</si>
  <si>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</si>
  <si>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</si>
  <si>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</si>
  <si>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</si>
  <si>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</si>
  <si>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</si>
  <si>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</si>
  <si>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</si>
  <si>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</si>
  <si>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</si>
  <si>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</si>
  <si>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</si>
  <si>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</si>
  <si>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</si>
  <si>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</si>
  <si>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</si>
  <si>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</si>
  <si>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</si>
  <si>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</si>
  <si>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</si>
  <si>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</si>
  <si>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</si>
  <si>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</si>
  <si>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</si>
  <si>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</si>
  <si>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</si>
  <si>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</si>
  <si>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</si>
  <si>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</si>
  <si>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</si>
  <si>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</si>
  <si>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</si>
  <si>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</si>
  <si>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</si>
  <si>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</si>
  <si>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</si>
  <si>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</si>
  <si>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</si>
  <si>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</si>
  <si>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</si>
  <si>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</si>
  <si>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</si>
  <si>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</si>
  <si>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</si>
  <si>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</si>
  <si>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</si>
  <si>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</si>
  <si>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</si>
  <si>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</si>
  <si>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</si>
  <si>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</si>
  <si>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</si>
  <si>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</si>
  <si>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</si>
  <si>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</si>
  <si>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</si>
  <si>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</si>
  <si>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</si>
  <si>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</si>
  <si>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</si>
  <si>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</si>
  <si>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</si>
  <si>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</si>
  <si>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</si>
  <si>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</si>
  <si>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</si>
  <si>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</si>
  <si>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</si>
  <si>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</si>
  <si>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</si>
  <si>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</si>
  <si>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</si>
  <si>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</si>
  <si>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</si>
  <si>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</si>
  <si>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</si>
  <si>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</si>
  <si>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</si>
  <si>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</si>
  <si>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</si>
  <si>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</si>
  <si>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</si>
  <si>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</si>
  <si>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</si>
  <si>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</si>
  <si>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</si>
  <si>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</si>
  <si>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</si>
  <si>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</si>
  <si>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</si>
  <si>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</si>
  <si>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</si>
  <si>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</si>
  <si>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</si>
  <si>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</si>
  <si>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</si>
  <si>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</si>
  <si>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</si>
  <si>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</si>
  <si>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</si>
  <si>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</si>
  <si>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</si>
  <si>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</si>
  <si>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</si>
  <si>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</si>
  <si>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</si>
  <si>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</si>
  <si>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</si>
  <si>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</si>
  <si>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</si>
  <si>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</si>
  <si>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</si>
  <si>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</si>
  <si>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</si>
  <si>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</si>
  <si>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</si>
  <si>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</si>
  <si>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</si>
  <si>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</si>
  <si>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</si>
  <si>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</si>
  <si>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</si>
  <si>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</si>
  <si>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</si>
  <si>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</si>
  <si>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</si>
  <si>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</si>
  <si>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</si>
  <si>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</si>
  <si>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</si>
  <si>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</si>
  <si>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</si>
  <si>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</si>
  <si>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</si>
  <si>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</si>
  <si>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</si>
  <si>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</si>
  <si>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</si>
  <si>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</si>
  <si>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</si>
  <si>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</si>
  <si>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</si>
  <si>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</si>
  <si>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</si>
  <si>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</si>
  <si>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</si>
  <si>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</si>
  <si>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</si>
  <si>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</si>
  <si>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</si>
  <si>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</si>
  <si>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</si>
  <si>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</si>
  <si>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</si>
  <si>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</si>
  <si>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</si>
  <si>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</si>
  <si>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</si>
  <si>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</si>
  <si>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</si>
  <si>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</si>
  <si>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</si>
  <si>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</si>
  <si>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</si>
  <si>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</si>
  <si>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</si>
  <si>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</si>
  <si>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</si>
  <si>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</si>
  <si>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</si>
  <si>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</si>
  <si>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</si>
  <si>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</si>
  <si>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</si>
  <si>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</si>
  <si>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</si>
  <si>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</si>
  <si>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</si>
  <si>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</si>
  <si>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</si>
  <si>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</si>
  <si>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</si>
  <si>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</si>
  <si>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</si>
  <si>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</si>
  <si>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</si>
  <si>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</si>
  <si>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</si>
  <si>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</si>
  <si>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</si>
  <si>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</si>
  <si>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</si>
  <si>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</si>
  <si>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</si>
  <si>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</si>
  <si>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</si>
  <si>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</si>
  <si>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</si>
  <si>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</si>
  <si>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</si>
  <si>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</si>
  <si>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</si>
  <si>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</si>
  <si>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</si>
  <si>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</si>
  <si>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</si>
  <si>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</si>
  <si>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</si>
  <si>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</si>
  <si>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</si>
  <si>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</si>
  <si>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</si>
  <si>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</si>
  <si>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</si>
  <si>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</si>
  <si>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</si>
  <si>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</si>
  <si>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</si>
  <si>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</si>
  <si>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</si>
  <si>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</si>
  <si>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</si>
  <si>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</si>
  <si>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</si>
  <si>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</si>
  <si>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</si>
  <si>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</si>
  <si>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</si>
  <si>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</si>
  <si>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</si>
  <si>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</si>
  <si>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</si>
  <si>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</si>
  <si>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</si>
  <si>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</si>
  <si>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</si>
  <si>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</si>
  <si>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</si>
  <si>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</si>
  <si>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</si>
  <si>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</si>
  <si>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</si>
  <si>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</si>
  <si>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</si>
  <si>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</si>
  <si>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</si>
  <si>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</si>
  <si>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</si>
  <si>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</si>
  <si>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</si>
  <si>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</si>
  <si>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</si>
  <si>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</si>
  <si>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</si>
  <si>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</si>
  <si>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</si>
  <si>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</si>
  <si>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</si>
  <si>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</si>
  <si>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</si>
  <si>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</si>
  <si>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</si>
  <si>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</si>
  <si>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</si>
  <si>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</si>
  <si>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</si>
  <si>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</si>
  <si>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</si>
  <si>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</si>
  <si>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</si>
  <si>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</si>
  <si>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</si>
  <si>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</si>
  <si>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</si>
  <si>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</si>
  <si>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</si>
  <si>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</si>
  <si>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</si>
  <si>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</si>
  <si>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</si>
  <si>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</si>
  <si>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</si>
  <si>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</si>
  <si>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</si>
  <si>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</si>
  <si>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</si>
  <si>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</si>
  <si>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</si>
  <si>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</si>
  <si>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</si>
  <si>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</si>
  <si>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</si>
  <si>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</si>
  <si>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</si>
  <si>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</si>
  <si>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</si>
  <si>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</si>
  <si>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</si>
  <si>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</si>
  <si>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</si>
  <si>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</si>
  <si>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</si>
  <si>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</si>
  <si>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</si>
  <si>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</si>
  <si>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</si>
  <si>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</si>
  <si>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</si>
  <si>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</si>
  <si>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</si>
  <si>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</si>
  <si>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</si>
  <si>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</si>
  <si>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</si>
  <si>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</si>
  <si>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</si>
  <si>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</si>
  <si>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</si>
  <si>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</si>
  <si>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</si>
  <si>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</si>
  <si>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</si>
  <si>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</si>
  <si>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</si>
  <si>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</si>
  <si>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</si>
  <si>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</si>
  <si>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</si>
  <si>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</si>
  <si>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</si>
  <si>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</si>
  <si>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</si>
  <si>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</si>
  <si>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</si>
  <si>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</si>
  <si>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</si>
  <si>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</si>
  <si>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</si>
  <si>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</si>
  <si>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</si>
  <si>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</si>
  <si>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</si>
  <si>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</si>
  <si>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</si>
  <si>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</si>
  <si>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</si>
  <si>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</si>
  <si>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</si>
  <si>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</si>
  <si>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</si>
  <si>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</si>
  <si>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</si>
  <si>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</si>
  <si>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</si>
  <si>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</si>
  <si>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</si>
  <si>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</si>
  <si>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</si>
  <si>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</si>
  <si>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</si>
  <si>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</si>
  <si>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</si>
  <si>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</si>
  <si>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</si>
  <si>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</si>
  <si>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</si>
  <si>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</si>
  <si>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</si>
  <si>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</si>
  <si>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</si>
  <si>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</si>
  <si>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</si>
  <si>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</si>
  <si>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</si>
  <si>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</si>
  <si>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</si>
  <si>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</si>
  <si>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</si>
  <si>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</si>
  <si>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</si>
  <si>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</si>
  <si>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</si>
  <si>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</si>
  <si>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</si>
  <si>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</si>
  <si>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</si>
  <si>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</si>
  <si>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</si>
  <si>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</si>
  <si>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</si>
  <si>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</si>
  <si>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</si>
  <si>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</si>
  <si>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</si>
  <si>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</si>
  <si>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</si>
  <si>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</si>
  <si>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</si>
  <si>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</si>
  <si>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</si>
  <si>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</si>
  <si>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</si>
  <si>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</si>
  <si>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</si>
  <si>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</si>
  <si>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</si>
  <si>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</si>
  <si>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</si>
  <si>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</si>
  <si>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</si>
  <si>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</si>
  <si>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</si>
  <si>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</si>
  <si>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</si>
  <si>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</si>
  <si>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</si>
  <si>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</si>
  <si>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</si>
  <si>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</si>
  <si>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</si>
  <si>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</si>
  <si>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</si>
  <si>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</si>
  <si>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</si>
  <si>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</si>
  <si>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</si>
  <si>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</si>
  <si>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</si>
  <si>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</si>
  <si>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</si>
  <si>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</si>
  <si>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</si>
  <si>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</si>
  <si>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</si>
  <si>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</si>
  <si>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</si>
  <si>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</si>
  <si>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</si>
  <si>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</si>
  <si>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</si>
  <si>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</si>
  <si>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</si>
  <si>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</si>
  <si>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</si>
  <si>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</si>
  <si>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</si>
  <si>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</si>
  <si>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</si>
  <si>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</si>
  <si>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</si>
  <si>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</si>
  <si>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</si>
  <si>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</si>
  <si>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</si>
  <si>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</si>
  <si>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</si>
  <si>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</si>
  <si>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</si>
  <si>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</si>
  <si>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</si>
  <si>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</si>
  <si>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</si>
  <si>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</si>
  <si>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</si>
  <si>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</si>
  <si>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</si>
  <si>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</si>
  <si>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</si>
  <si>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</si>
  <si>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</si>
  <si>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</si>
  <si>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</si>
  <si>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</si>
  <si>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</si>
  <si>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</si>
  <si>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</si>
  <si>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</si>
  <si>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</si>
  <si>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</si>
  <si>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</si>
  <si>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</si>
  <si>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</si>
  <si>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</si>
  <si>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</si>
  <si>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</si>
  <si>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</si>
  <si>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</si>
  <si>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</si>
  <si>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</si>
  <si>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</si>
  <si>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</si>
  <si>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</si>
  <si>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</si>
  <si>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</si>
  <si>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</si>
  <si>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</si>
  <si>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</si>
  <si>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</si>
  <si>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</si>
  <si>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</si>
  <si>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</si>
  <si>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</si>
  <si>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</si>
  <si>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</si>
  <si>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</si>
  <si>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</si>
  <si>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</si>
  <si>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</si>
  <si>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</si>
  <si>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</si>
  <si>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</si>
  <si>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</si>
  <si>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</si>
  <si>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</si>
  <si>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</si>
  <si>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</si>
  <si>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</si>
  <si>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</si>
  <si>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</si>
  <si>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</si>
  <si>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</si>
  <si>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</si>
  <si>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</si>
  <si>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</si>
  <si>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</si>
  <si>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</si>
  <si>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</si>
  <si>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</si>
  <si>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</si>
  <si>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</si>
  <si>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</si>
  <si>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</si>
  <si>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</si>
  <si>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</si>
  <si>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</si>
  <si>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</si>
  <si>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</si>
  <si>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</si>
  <si>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</si>
  <si>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</si>
  <si>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</si>
  <si>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</si>
  <si>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</si>
  <si>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</si>
  <si>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</si>
  <si>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</si>
  <si>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</si>
  <si>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</si>
  <si>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</si>
  <si>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</si>
  <si>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</si>
  <si>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</si>
  <si>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</si>
  <si>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</si>
  <si>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</si>
  <si>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</si>
  <si>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</si>
  <si>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</si>
  <si>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</si>
  <si>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</si>
  <si>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</si>
  <si>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</si>
  <si>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</si>
  <si>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</si>
  <si>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</si>
  <si>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</si>
  <si>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</si>
  <si>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</si>
  <si>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</si>
  <si>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</si>
  <si>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</si>
  <si>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</si>
  <si>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</si>
  <si>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</si>
  <si>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</si>
  <si>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</si>
  <si>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</si>
  <si>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</si>
  <si>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</si>
  <si>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</si>
  <si>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</si>
  <si>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</si>
  <si>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</si>
  <si>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</si>
  <si>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</si>
  <si>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</si>
  <si>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</si>
  <si>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</si>
  <si>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</si>
  <si>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</si>
  <si>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</si>
  <si>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</si>
  <si>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</si>
  <si>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</si>
  <si>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</si>
  <si>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</si>
  <si>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</si>
  <si>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</si>
  <si>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</si>
  <si>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</si>
  <si>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</si>
  <si>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</si>
  <si>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</si>
  <si>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</si>
  <si>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</si>
  <si>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</si>
  <si>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</si>
  <si>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</si>
  <si>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</si>
  <si>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</si>
  <si>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</si>
  <si>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</si>
  <si>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</si>
  <si>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</si>
  <si>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</si>
  <si>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</si>
  <si>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</si>
  <si>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</si>
  <si>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</si>
  <si>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</si>
  <si>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</si>
  <si>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</si>
  <si>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</si>
  <si>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</si>
  <si>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</si>
  <si>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</si>
  <si>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</si>
  <si>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</si>
  <si>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</si>
  <si>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</si>
  <si>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</si>
  <si>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</si>
  <si>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</si>
  <si>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</si>
  <si>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</si>
  <si>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</si>
  <si>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</si>
  <si>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</si>
  <si>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</si>
  <si>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</si>
  <si>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</si>
  <si>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</si>
  <si>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</si>
  <si>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</si>
  <si>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</si>
  <si>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</si>
  <si>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</si>
  <si>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</si>
  <si>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</si>
  <si>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</si>
  <si>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</si>
  <si>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</si>
  <si>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</si>
  <si>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</si>
  <si>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</si>
  <si>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</si>
  <si>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</si>
  <si>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</si>
  <si>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</si>
  <si>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</si>
  <si>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</si>
  <si>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</si>
  <si>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</si>
  <si>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</si>
  <si>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</si>
  <si>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</si>
  <si>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</si>
  <si>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</si>
  <si>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</si>
  <si>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</si>
  <si>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</si>
  <si>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</si>
  <si>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</si>
  <si>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</si>
  <si>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</si>
  <si>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</si>
  <si>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</si>
  <si>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</si>
  <si>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</si>
  <si>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</si>
  <si>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</si>
  <si>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</si>
  <si>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</si>
  <si>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</si>
  <si>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</si>
  <si>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</si>
  <si>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</si>
  <si>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</si>
  <si>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</si>
  <si>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</si>
  <si>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</si>
  <si>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</si>
  <si>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</si>
  <si>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</si>
  <si>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</si>
  <si>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</si>
  <si>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</si>
  <si>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</si>
  <si>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</si>
  <si>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</si>
  <si>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</si>
  <si>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</si>
  <si>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</si>
  <si>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</si>
  <si>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</si>
  <si>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</si>
  <si>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</si>
  <si>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</si>
  <si>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</si>
  <si>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</si>
  <si>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</si>
  <si>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</si>
  <si>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</si>
  <si>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</si>
  <si>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</si>
  <si>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</si>
  <si>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</si>
  <si>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</si>
  <si>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</si>
  <si>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</si>
  <si>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</si>
  <si>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</si>
  <si>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</si>
  <si>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</si>
  <si>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</si>
  <si>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</si>
  <si>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</si>
  <si>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</si>
  <si>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</si>
  <si>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</si>
  <si>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</si>
  <si>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</si>
  <si>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</si>
  <si>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</si>
  <si>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</si>
  <si>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</si>
  <si>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</si>
  <si>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</si>
  <si>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</si>
  <si>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</si>
  <si>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</si>
  <si>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</si>
  <si>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</si>
  <si>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</si>
  <si>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</si>
  <si>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</si>
  <si>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</si>
  <si>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</si>
  <si>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</si>
  <si>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</si>
  <si>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</si>
  <si>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</si>
  <si>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</si>
  <si>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</si>
  <si>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</si>
  <si>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</si>
  <si>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</si>
  <si>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</si>
  <si>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</si>
  <si>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</si>
  <si>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</si>
  <si>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</si>
  <si>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</si>
  <si>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</si>
  <si>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</si>
  <si>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</si>
  <si>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</si>
  <si>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</si>
  <si>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</si>
  <si>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</si>
  <si>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</si>
  <si>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</si>
  <si>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</si>
  <si>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</si>
  <si>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</si>
  <si>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</si>
  <si>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</si>
  <si>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</si>
  <si>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</si>
  <si>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</si>
  <si>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</si>
  <si>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</si>
  <si>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</si>
  <si>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</si>
  <si>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</si>
  <si>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</si>
  <si>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</si>
  <si>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</si>
  <si>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</si>
  <si>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</si>
  <si>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</si>
  <si>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</si>
  <si>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</si>
  <si>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</si>
  <si>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</si>
  <si>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</si>
  <si>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</si>
  <si>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</si>
  <si>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</si>
  <si>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</si>
  <si>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</si>
  <si>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</si>
  <si>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</si>
  <si>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</si>
  <si>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</si>
  <si>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</si>
  <si>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</si>
  <si>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</si>
  <si>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</si>
  <si>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</si>
  <si>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</si>
  <si>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</si>
  <si>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</si>
  <si>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</si>
  <si>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</si>
  <si>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</si>
  <si>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</si>
  <si>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</si>
  <si>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</si>
  <si>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</si>
  <si>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</si>
  <si>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</si>
  <si>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</si>
  <si>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</si>
  <si>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</si>
  <si>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</si>
  <si>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</si>
  <si>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</si>
  <si>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</si>
  <si>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</si>
  <si>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</si>
  <si>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</si>
  <si>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</si>
  <si>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</si>
  <si>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</si>
  <si>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</si>
  <si>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</si>
  <si>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</si>
  <si>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</si>
  <si>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</si>
  <si>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</si>
  <si>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</si>
  <si>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</si>
  <si>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</si>
  <si>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</si>
  <si>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</si>
  <si>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</si>
  <si>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</si>
  <si>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</si>
  <si>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</si>
  <si>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</si>
  <si>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</si>
  <si>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</si>
  <si>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</si>
  <si>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</si>
  <si>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</si>
  <si>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</si>
  <si>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</si>
  <si>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</si>
  <si>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</si>
  <si>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</si>
  <si>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</si>
  <si>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</si>
  <si>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</si>
  <si>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</si>
  <si>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</si>
  <si>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</si>
  <si>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</si>
  <si>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</si>
  <si>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</si>
  <si>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</si>
  <si>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</si>
  <si>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</si>
  <si>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</si>
  <si>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</si>
  <si>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</si>
  <si>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</si>
  <si>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</si>
  <si>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</si>
  <si>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</si>
  <si>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</si>
  <si>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</si>
  <si>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</si>
  <si>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</si>
  <si>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</si>
  <si>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</si>
  <si>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</si>
  <si>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</si>
  <si>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</si>
  <si>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</si>
  <si>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</si>
  <si>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</si>
  <si>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</si>
  <si>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</si>
  <si>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</si>
  <si>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</si>
  <si>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</si>
  <si>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</si>
  <si>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</si>
  <si>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</si>
  <si>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</si>
  <si>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</si>
  <si>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</si>
  <si>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</si>
  <si>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</si>
  <si>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</si>
  <si>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</si>
  <si>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</si>
  <si>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</si>
  <si>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</si>
  <si>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</si>
  <si>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</si>
  <si>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</si>
  <si>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</si>
  <si>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</si>
  <si>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</si>
  <si>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</si>
  <si>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</si>
  <si>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</si>
  <si>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</si>
  <si>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</si>
  <si>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</si>
  <si>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</si>
  <si>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</si>
  <si>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</si>
  <si>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</si>
  <si>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</si>
  <si>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</si>
  <si>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</si>
  <si>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</si>
  <si>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</si>
  <si>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</si>
  <si>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</si>
  <si>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</si>
  <si>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</si>
  <si>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</si>
  <si>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</si>
  <si>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</si>
  <si>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</si>
  <si>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</si>
  <si>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</si>
  <si>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</si>
  <si>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</si>
  <si>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</si>
  <si>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</si>
  <si>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</si>
  <si>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</si>
  <si>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</si>
  <si>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</si>
  <si>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</si>
  <si>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</si>
  <si>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</si>
  <si>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</si>
  <si>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</si>
  <si>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</si>
  <si>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</si>
  <si>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</si>
  <si>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</si>
  <si>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</si>
  <si>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</si>
  <si>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</si>
  <si>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</si>
  <si>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</si>
  <si>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</si>
  <si>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</si>
  <si>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</si>
  <si>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</si>
  <si>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</si>
  <si>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</si>
  <si>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</si>
  <si>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</si>
  <si>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</si>
  <si>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</si>
  <si>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</si>
  <si>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</si>
  <si>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</si>
  <si>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</si>
  <si>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</si>
  <si>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</si>
  <si>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</si>
  <si>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</si>
  <si>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</si>
  <si>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</si>
  <si>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</si>
  <si>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</si>
  <si>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</si>
  <si>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</si>
  <si>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</si>
  <si>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</si>
  <si>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</si>
  <si>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</si>
  <si>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</si>
  <si>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</si>
  <si>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</si>
  <si>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</si>
  <si>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</si>
  <si>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</si>
  <si>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</si>
  <si>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</si>
  <si>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</si>
  <si>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</si>
  <si>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</si>
  <si>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</si>
  <si>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</si>
  <si>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</si>
  <si>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</si>
  <si>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</si>
  <si>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</si>
  <si>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</si>
  <si>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</si>
  <si>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</si>
  <si>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</si>
  <si>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</si>
  <si>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</si>
  <si>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</si>
  <si>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</si>
  <si>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</si>
  <si>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</si>
  <si>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</si>
  <si>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</si>
  <si>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</si>
  <si>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</si>
  <si>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</si>
  <si>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</si>
  <si>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</si>
  <si>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</si>
  <si>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</si>
  <si>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</si>
  <si>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</si>
  <si>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</si>
  <si>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</si>
  <si>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</si>
  <si>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</si>
  <si>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</si>
  <si>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</si>
  <si>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</si>
  <si>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</si>
  <si>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</si>
  <si>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</si>
  <si>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</si>
  <si>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</si>
  <si>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</si>
  <si>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</si>
  <si>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</si>
  <si>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</si>
  <si>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</si>
  <si>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</si>
  <si>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</si>
  <si>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</si>
  <si>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</si>
  <si>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</si>
  <si>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</si>
  <si>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</si>
  <si>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</si>
  <si>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</si>
  <si>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</si>
  <si>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</si>
  <si>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</si>
  <si>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</si>
  <si>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</si>
  <si>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</si>
  <si>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</si>
  <si>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</si>
  <si>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</si>
  <si>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</si>
  <si>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</si>
  <si>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</si>
  <si>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</si>
  <si>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</si>
  <si>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</si>
  <si>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</si>
  <si>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</si>
  <si>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</si>
  <si>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</si>
  <si>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</si>
  <si>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</si>
  <si>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</si>
  <si>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</si>
  <si>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</si>
  <si>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</si>
  <si>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</si>
  <si>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</si>
  <si>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</si>
  <si>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</si>
  <si>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</si>
  <si>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</si>
  <si>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</si>
  <si>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</si>
  <si>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</si>
  <si>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</si>
  <si>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</si>
  <si>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</si>
  <si>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</si>
  <si>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</si>
  <si>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</si>
  <si>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</si>
  <si>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</si>
  <si>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</si>
  <si>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</si>
  <si>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</si>
  <si>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</si>
  <si>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</si>
  <si>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</si>
  <si>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</si>
  <si>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</si>
  <si>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</si>
  <si>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</si>
  <si>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</si>
  <si>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</si>
  <si>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</si>
  <si>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</si>
  <si>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</si>
  <si>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</si>
  <si>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</si>
  <si>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</si>
  <si>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</si>
  <si>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</si>
  <si>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</si>
  <si>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</si>
  <si>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</si>
  <si>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</si>
  <si>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</si>
  <si>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</si>
  <si>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</si>
  <si>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</si>
  <si>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</si>
  <si>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</si>
  <si>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</si>
  <si>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</si>
  <si>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</si>
  <si>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</si>
  <si>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</si>
  <si>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</si>
  <si>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</si>
  <si>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</si>
  <si>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</si>
  <si>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</si>
  <si>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</si>
  <si>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</si>
  <si>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</si>
  <si>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</si>
  <si>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</si>
  <si>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</si>
  <si>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</si>
  <si>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</si>
  <si>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</si>
  <si>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</si>
  <si>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</si>
  <si>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</si>
  <si>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</si>
  <si>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</si>
  <si>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</si>
  <si>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</si>
  <si>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</si>
  <si>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</si>
  <si>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</si>
  <si>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</si>
  <si>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</si>
  <si>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</si>
  <si>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</si>
  <si>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</si>
  <si>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</si>
  <si>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</si>
  <si>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</si>
  <si>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</si>
  <si>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</si>
  <si>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</si>
  <si>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</si>
  <si>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</si>
  <si>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</si>
  <si>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</si>
  <si>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</si>
  <si>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</si>
  <si>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</si>
  <si>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</si>
  <si>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</si>
  <si>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</si>
  <si>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</si>
  <si>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</si>
  <si>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</si>
  <si>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</si>
  <si>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</si>
  <si>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</si>
  <si>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</si>
  <si>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</si>
  <si>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</si>
  <si>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</si>
  <si>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</si>
  <si>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</si>
  <si>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</si>
  <si>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</si>
  <si>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</si>
  <si>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</si>
  <si>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</si>
  <si>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</si>
  <si>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</si>
  <si>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</si>
  <si>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</si>
  <si>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</si>
  <si>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</si>
  <si>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</si>
  <si>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</si>
  <si>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</si>
  <si>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</si>
  <si>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</si>
  <si>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</si>
  <si>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</si>
  <si>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</si>
  <si>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</si>
  <si>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</si>
  <si>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</si>
  <si>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</si>
  <si>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</si>
  <si>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</si>
  <si>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</si>
  <si>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</si>
  <si>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</si>
  <si>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</si>
  <si>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</si>
  <si>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</si>
  <si>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</si>
  <si>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</si>
  <si>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</si>
  <si>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</si>
  <si>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</si>
  <si>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</si>
  <si>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</si>
  <si>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</si>
  <si>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</si>
  <si>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</si>
  <si>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</si>
  <si>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</si>
  <si>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</si>
  <si>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</si>
  <si>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</si>
  <si>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</si>
  <si>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</si>
  <si>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</si>
  <si>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</si>
  <si>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</si>
  <si>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</si>
  <si>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</si>
  <si>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</si>
  <si>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</si>
  <si>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</si>
  <si>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</si>
  <si>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</si>
  <si>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</si>
  <si>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</si>
  <si>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</si>
  <si>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</si>
  <si>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</si>
  <si>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</si>
  <si>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</si>
  <si>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</si>
  <si>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</si>
  <si>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</si>
  <si>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</si>
  <si>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</si>
  <si>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</si>
  <si>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</si>
  <si>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</si>
  <si>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</si>
  <si>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</si>
  <si>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</si>
  <si>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</si>
  <si>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</si>
  <si>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</si>
  <si>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</si>
  <si>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</si>
  <si>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</si>
  <si>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</si>
  <si>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</si>
  <si>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</si>
  <si>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</si>
  <si>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</si>
  <si>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</si>
  <si>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</si>
  <si>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</si>
  <si>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</si>
  <si>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</si>
  <si>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</si>
  <si>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</si>
  <si>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</si>
  <si>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</si>
  <si>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</si>
  <si>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</si>
  <si>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</si>
  <si>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</si>
  <si>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</si>
  <si>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</si>
  <si>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</si>
  <si>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</si>
  <si>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</si>
  <si>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</si>
  <si>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</si>
  <si>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</si>
  <si>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</si>
  <si>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</si>
  <si>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</si>
  <si>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</si>
  <si>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</si>
  <si>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</si>
  <si>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</si>
  <si>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</si>
  <si>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</si>
  <si>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</si>
  <si>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</si>
  <si>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</si>
  <si>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</si>
  <si>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</si>
  <si>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</si>
  <si>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</si>
  <si>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</si>
  <si>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</si>
  <si>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</si>
  <si>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</si>
  <si>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</si>
  <si>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</si>
  <si>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</si>
  <si>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</si>
  <si>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</si>
  <si>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</si>
  <si>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</si>
  <si>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</si>
  <si>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</si>
  <si>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</si>
  <si>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</si>
  <si>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</si>
  <si>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</si>
  <si>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</si>
  <si>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</si>
  <si>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</si>
  <si>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</si>
  <si>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</si>
  <si>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</si>
  <si>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</si>
  <si>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</si>
  <si>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</si>
  <si>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</si>
  <si>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</si>
  <si>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</si>
  <si>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</si>
  <si>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</si>
  <si>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</si>
  <si>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</si>
  <si>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</si>
  <si>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</si>
  <si>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</si>
  <si>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</si>
  <si>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</si>
  <si>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</si>
  <si>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</si>
  <si>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</si>
  <si>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</si>
  <si>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</si>
  <si>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</si>
  <si>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</si>
  <si>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</si>
  <si>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</si>
  <si>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</si>
  <si>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</si>
  <si>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</si>
  <si>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</si>
  <si>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</si>
  <si>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</si>
  <si>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</si>
  <si>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</si>
  <si>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</si>
  <si>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</si>
  <si>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</si>
  <si>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</si>
  <si>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</si>
  <si>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</si>
  <si>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</si>
  <si>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</si>
  <si>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</si>
  <si>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</si>
  <si>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</si>
  <si>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</si>
  <si>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</si>
  <si>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</si>
  <si>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</si>
  <si>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</si>
  <si>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</si>
  <si>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</si>
  <si>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</si>
  <si>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</si>
  <si>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</si>
  <si>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</si>
  <si>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</si>
  <si>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</si>
  <si>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</si>
  <si>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</si>
  <si>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</si>
  <si>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</si>
  <si>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</si>
  <si>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</si>
  <si>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</si>
  <si>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</si>
  <si>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</si>
  <si>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</si>
  <si>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</si>
  <si>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</si>
  <si>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</si>
  <si>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</si>
  <si>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</si>
  <si>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</si>
  <si>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</si>
  <si>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</si>
  <si>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</si>
  <si>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</si>
  <si>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</si>
  <si>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</si>
  <si>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</si>
  <si>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</si>
  <si>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</si>
  <si>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</si>
  <si>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</si>
  <si>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</si>
  <si>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</si>
  <si>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</si>
  <si>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</si>
  <si>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</si>
  <si>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</si>
  <si>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</si>
  <si>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</si>
  <si>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</si>
  <si>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</si>
  <si>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</si>
  <si>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</si>
  <si>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</si>
  <si>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</si>
  <si>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</si>
  <si>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</si>
  <si>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</si>
  <si>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</si>
  <si>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</si>
  <si>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</si>
  <si>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</si>
  <si>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</si>
  <si>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</si>
  <si>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</si>
  <si>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</si>
  <si>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</si>
  <si>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</si>
  <si>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</si>
  <si>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</si>
  <si>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</si>
  <si>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</si>
  <si>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</si>
  <si>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</si>
  <si>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</si>
  <si>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</si>
  <si>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</si>
  <si>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</si>
  <si>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</si>
  <si>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</si>
  <si>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</si>
  <si>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</si>
  <si>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</si>
  <si>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</si>
  <si>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</si>
  <si>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</si>
  <si>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</si>
  <si>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</si>
  <si>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</si>
  <si>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</si>
  <si>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</si>
  <si>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</si>
  <si>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</si>
  <si>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</si>
  <si>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</si>
  <si>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</si>
  <si>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</si>
  <si>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</si>
  <si>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</si>
  <si>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</si>
  <si>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</si>
  <si>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</si>
  <si>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</si>
  <si>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</si>
  <si>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</si>
  <si>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</si>
  <si>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</si>
  <si>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</si>
  <si>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</si>
  <si>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</si>
  <si>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</si>
  <si>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</si>
  <si>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</si>
  <si>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</si>
  <si>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</si>
  <si>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</si>
  <si>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</si>
  <si>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</si>
  <si>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</si>
  <si>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</si>
  <si>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</si>
  <si>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</si>
  <si>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</si>
  <si>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</si>
  <si>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</si>
  <si>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</si>
  <si>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</si>
  <si>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</si>
  <si>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</si>
  <si>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</si>
  <si>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</si>
  <si>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</si>
  <si>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</si>
  <si>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</si>
  <si>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</si>
  <si>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</si>
  <si>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</si>
  <si>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</si>
  <si>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</si>
  <si>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</si>
  <si>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</si>
  <si>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</si>
  <si>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</si>
  <si>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</si>
  <si>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</si>
  <si>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</si>
  <si>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</si>
  <si>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</si>
  <si>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</si>
  <si>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</si>
  <si>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</si>
  <si>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</si>
  <si>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</si>
  <si>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</si>
  <si>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</si>
  <si>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</si>
  <si>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</si>
  <si>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</si>
  <si>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</si>
  <si>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</si>
  <si>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</si>
  <si>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</si>
  <si>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</si>
  <si>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</si>
  <si>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</si>
  <si>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</si>
  <si>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</si>
  <si>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</si>
  <si>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</si>
  <si>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</si>
  <si>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</si>
  <si>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</si>
  <si>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</si>
  <si>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</si>
  <si>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</si>
  <si>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</si>
  <si>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</si>
  <si>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</si>
  <si>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</si>
  <si>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</si>
  <si>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</si>
  <si>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</si>
  <si>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</si>
  <si>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</si>
  <si>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</si>
  <si>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</si>
  <si>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</si>
  <si>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</si>
  <si>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</si>
  <si>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</si>
  <si>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</si>
  <si>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</si>
  <si>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</si>
  <si>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</si>
  <si>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</si>
  <si>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</si>
  <si>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</si>
  <si>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</si>
  <si>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</si>
  <si>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</si>
  <si>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</si>
  <si>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</si>
  <si>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</si>
  <si>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</si>
  <si>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</si>
  <si>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</si>
  <si>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</si>
  <si>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</si>
  <si>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</si>
  <si>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</si>
  <si>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</si>
  <si>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</si>
  <si>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</si>
  <si>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</si>
  <si>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</si>
  <si>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</si>
  <si>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</si>
  <si>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</si>
  <si>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</si>
  <si>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</si>
  <si>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</si>
  <si>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</si>
  <si>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</si>
  <si>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</si>
  <si>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</si>
  <si>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</si>
  <si>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</si>
  <si>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</si>
  <si>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</si>
  <si>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</si>
  <si>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</si>
  <si>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</si>
  <si>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</si>
  <si>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</si>
  <si>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</si>
  <si>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</si>
  <si>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</si>
  <si>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</si>
  <si>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</si>
  <si>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</si>
  <si>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</si>
  <si>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</si>
  <si>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</si>
  <si>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</si>
  <si>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</si>
  <si>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</si>
  <si>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</si>
  <si>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</si>
  <si>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</si>
  <si>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</si>
  <si>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</si>
  <si>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</si>
  <si>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</si>
  <si>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</si>
  <si>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</si>
  <si>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</si>
  <si>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</si>
  <si>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</si>
  <si>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</si>
  <si>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</si>
  <si>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</si>
  <si>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</si>
  <si>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</si>
  <si>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</si>
  <si>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</si>
  <si>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</si>
  <si>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</si>
  <si>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</si>
  <si>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</si>
  <si>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</si>
  <si>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</si>
  <si>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</si>
  <si>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</si>
  <si>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</si>
  <si>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</si>
  <si>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</si>
  <si>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</si>
  <si>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</si>
  <si>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</si>
  <si>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</si>
  <si>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</si>
  <si>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</si>
  <si>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</si>
  <si>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</si>
  <si>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</si>
  <si>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</si>
  <si>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</si>
  <si>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</si>
  <si>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</si>
  <si>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</si>
  <si>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</si>
  <si>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</si>
  <si>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</si>
  <si>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</si>
  <si>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</si>
  <si>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</si>
  <si>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</si>
  <si>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</si>
  <si>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</si>
  <si>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</si>
  <si>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</si>
  <si>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</si>
  <si>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</si>
  <si>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</si>
  <si>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</si>
  <si>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</si>
  <si>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</si>
  <si>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</si>
  <si>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</si>
  <si>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</si>
  <si>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</si>
  <si>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</si>
  <si>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</si>
  <si>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</si>
  <si>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</si>
  <si>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</si>
  <si>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</si>
  <si>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</si>
  <si>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</si>
  <si>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</si>
  <si>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</si>
  <si>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</si>
  <si>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</si>
  <si>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</si>
  <si>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</si>
  <si>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</si>
  <si>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</si>
  <si>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</si>
  <si>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</si>
  <si>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</si>
  <si>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</si>
  <si>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</si>
  <si>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</si>
  <si>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</si>
  <si>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</si>
  <si>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</si>
  <si>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</si>
  <si>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</si>
  <si>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</si>
  <si>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</si>
  <si>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</si>
  <si>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</si>
  <si>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</si>
  <si>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</si>
  <si>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</si>
  <si>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</si>
  <si>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</si>
  <si>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</si>
  <si>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</si>
  <si>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</si>
  <si>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</si>
  <si>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</si>
  <si>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</si>
  <si>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</si>
  <si>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</si>
  <si>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</si>
  <si>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</si>
  <si>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</si>
  <si>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</si>
  <si>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</si>
  <si>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</si>
  <si>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</si>
  <si>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</si>
  <si>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</si>
  <si>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</si>
  <si>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</si>
  <si>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</si>
  <si>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</si>
  <si>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</si>
  <si>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</si>
  <si>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</si>
  <si>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</si>
  <si>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</si>
  <si>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</si>
  <si>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</si>
  <si>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</si>
  <si>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</si>
  <si>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</si>
  <si>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</si>
  <si>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</si>
  <si>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</si>
  <si>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</si>
  <si>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</si>
  <si>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</si>
  <si>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</si>
  <si>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</si>
  <si>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</si>
  <si>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</si>
  <si>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</si>
  <si>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</si>
  <si>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</si>
  <si>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</si>
  <si>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</si>
  <si>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</si>
  <si>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</si>
  <si>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</si>
  <si>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</si>
  <si>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</si>
  <si>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</si>
  <si>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</si>
  <si>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</si>
  <si>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</si>
  <si>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</si>
  <si>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</si>
  <si>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</si>
  <si>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</si>
  <si>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</si>
  <si>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</si>
  <si>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</si>
  <si>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</si>
  <si>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</si>
  <si>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</si>
  <si>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</si>
  <si>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</si>
  <si>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</si>
  <si>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</si>
  <si>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</si>
  <si>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</si>
  <si>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</si>
  <si>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</si>
  <si>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</si>
  <si>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</si>
  <si>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</si>
  <si>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</si>
  <si>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</si>
  <si>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</si>
  <si>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</si>
  <si>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</si>
  <si>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</si>
  <si>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</si>
  <si>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</si>
  <si>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</si>
  <si>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</si>
  <si>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</si>
  <si>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</si>
  <si>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</si>
  <si>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</si>
  <si>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</si>
  <si>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</si>
  <si>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</si>
  <si>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</si>
  <si>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</si>
  <si>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</si>
  <si>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</si>
  <si>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</si>
  <si>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</si>
  <si>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</si>
  <si>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</si>
  <si>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</si>
  <si>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</si>
  <si>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</si>
  <si>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</si>
  <si>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</si>
  <si>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</si>
  <si>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</si>
  <si>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</si>
  <si>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</si>
  <si>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</si>
  <si>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</si>
  <si>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</si>
  <si>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</si>
  <si>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</si>
  <si>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</si>
  <si>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</si>
  <si>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</si>
  <si>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</si>
  <si>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</si>
  <si>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</si>
  <si>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</si>
  <si>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</si>
  <si>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</si>
  <si>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</si>
  <si>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</si>
  <si>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</si>
  <si>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</si>
  <si>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</si>
  <si>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</si>
  <si>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</si>
  <si>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</si>
  <si>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</si>
  <si>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</si>
  <si>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</si>
  <si>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</si>
  <si>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</si>
  <si>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</si>
  <si>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</si>
  <si>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</si>
  <si>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</si>
  <si>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</si>
  <si>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</si>
  <si>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</si>
  <si>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</si>
  <si>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</si>
  <si>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</si>
  <si>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</si>
  <si>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</si>
  <si>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</si>
  <si>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</si>
  <si>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</si>
  <si>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</si>
  <si>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</si>
  <si>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</si>
  <si>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</si>
  <si>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</si>
  <si>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</si>
  <si>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</si>
  <si>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</si>
  <si>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</si>
  <si>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</si>
  <si>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</si>
  <si>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</si>
  <si>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</si>
  <si>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</si>
  <si>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</si>
  <si>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</si>
  <si>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</si>
  <si>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</si>
  <si>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</si>
  <si>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</si>
  <si>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</si>
  <si>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</si>
  <si>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</si>
  <si>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</si>
  <si>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</si>
  <si>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</si>
  <si>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</si>
  <si>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</si>
  <si>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</si>
  <si>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</si>
  <si>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</si>
  <si>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</si>
  <si>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</si>
  <si>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</si>
  <si>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</si>
  <si>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</si>
  <si>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</si>
  <si>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</si>
  <si>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</si>
  <si>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</si>
  <si>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</si>
  <si>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</si>
  <si>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</si>
  <si>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</si>
  <si>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</si>
  <si>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</si>
  <si>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</si>
  <si>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</si>
  <si>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</si>
  <si>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</si>
  <si>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</si>
  <si>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</si>
  <si>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</si>
  <si>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</si>
  <si>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</si>
  <si>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</si>
  <si>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</si>
  <si>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</si>
  <si>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</si>
  <si>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</si>
  <si>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</si>
  <si>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</si>
  <si>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</si>
  <si>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</si>
  <si>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</si>
  <si>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</si>
  <si>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</si>
  <si>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</si>
  <si>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</si>
  <si>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</si>
  <si>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</si>
  <si>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</si>
  <si>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</si>
  <si>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</si>
  <si>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</si>
  <si>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</si>
  <si>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</si>
  <si>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</si>
  <si>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</si>
  <si>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</si>
  <si>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</si>
  <si>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</si>
  <si>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</si>
  <si>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</si>
  <si>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</si>
  <si>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</si>
  <si>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</si>
  <si>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</si>
  <si>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</si>
  <si>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</si>
  <si>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</si>
  <si>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</si>
  <si>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</si>
  <si>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</si>
  <si>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</si>
  <si>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</si>
  <si>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</si>
  <si>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</si>
  <si>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</si>
  <si>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</si>
  <si>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</si>
  <si>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</si>
  <si>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</si>
  <si>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</si>
  <si>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</si>
  <si>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</si>
  <si>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</si>
  <si>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</si>
  <si>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</si>
  <si>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</si>
  <si>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</si>
  <si>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</si>
  <si>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</si>
  <si>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</si>
  <si>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</si>
  <si>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</si>
  <si>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</si>
  <si>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</si>
  <si>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</si>
  <si>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</si>
  <si>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</si>
  <si>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</si>
  <si>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</si>
  <si>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</si>
  <si>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</si>
  <si>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</si>
  <si>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</si>
  <si>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</si>
  <si>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</si>
  <si>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</si>
  <si>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</si>
  <si>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</si>
  <si>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</si>
  <si>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</si>
  <si>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</si>
  <si>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</si>
  <si>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</si>
  <si>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</si>
  <si>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</si>
  <si>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</si>
  <si>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</si>
  <si>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</si>
  <si>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</si>
  <si>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</si>
  <si>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</si>
  <si>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</si>
  <si>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</si>
  <si>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</si>
  <si>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</si>
  <si>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</si>
  <si>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</si>
  <si>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</si>
  <si>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</si>
  <si>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</si>
  <si>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</si>
  <si>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</si>
  <si>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</si>
  <si>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</si>
  <si>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</si>
  <si>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</si>
  <si>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</si>
  <si>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</si>
  <si>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</si>
  <si>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</si>
  <si>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</si>
  <si>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</si>
  <si>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</si>
  <si>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</si>
  <si>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</si>
  <si>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</si>
  <si>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</si>
  <si>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</si>
  <si>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</si>
  <si>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</si>
  <si>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</si>
  <si>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</si>
  <si>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</si>
  <si>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</si>
  <si>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</si>
  <si>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</si>
  <si>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</si>
  <si>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</si>
  <si>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</si>
  <si>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</si>
  <si>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</si>
  <si>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</si>
  <si>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</si>
  <si>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</si>
  <si>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</si>
  <si>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</si>
  <si>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</si>
  <si>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</si>
  <si>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</si>
  <si>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</si>
  <si>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</si>
  <si>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</si>
  <si>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</si>
  <si>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</si>
  <si>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</si>
  <si>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</si>
  <si>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</si>
  <si>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</si>
  <si>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</si>
  <si>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</si>
  <si>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</si>
  <si>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</si>
  <si>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</si>
  <si>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</si>
  <si>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</si>
  <si>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</si>
  <si>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</si>
  <si>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</si>
  <si>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</si>
  <si>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</si>
  <si>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</si>
  <si>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</si>
  <si>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</si>
  <si>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</si>
  <si>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</si>
  <si>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</si>
  <si>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</si>
  <si>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</si>
  <si>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</si>
  <si>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</si>
  <si>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</si>
  <si>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</si>
  <si>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</si>
  <si>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</si>
  <si>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</si>
  <si>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</si>
  <si>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</si>
  <si>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</si>
  <si>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</si>
  <si>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</si>
  <si>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</si>
  <si>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</si>
  <si>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</si>
  <si>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</si>
  <si>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</si>
  <si>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</si>
  <si>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</si>
  <si>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</si>
  <si>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</si>
  <si>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</si>
  <si>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</si>
  <si>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</si>
  <si>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</si>
  <si>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</si>
  <si>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</si>
  <si>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</si>
  <si>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</si>
  <si>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</si>
  <si>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</si>
  <si>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</si>
  <si>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</si>
  <si>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</si>
  <si>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</si>
  <si>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</si>
  <si>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</si>
  <si>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</si>
  <si>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</si>
  <si>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</si>
  <si>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</si>
  <si>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</si>
  <si>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</si>
  <si>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</si>
  <si>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</si>
  <si>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</si>
  <si>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</si>
  <si>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</si>
  <si>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</si>
  <si>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</si>
  <si>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</si>
  <si>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</si>
  <si>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</si>
  <si>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</si>
  <si>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</si>
  <si>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</si>
  <si>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</si>
  <si>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</si>
  <si>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</si>
  <si>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</si>
  <si>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</si>
  <si>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</si>
  <si>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</si>
  <si>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</si>
  <si>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</si>
  <si>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</si>
  <si>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</si>
  <si>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</si>
  <si>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</si>
  <si>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</si>
  <si>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</si>
  <si>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</si>
  <si>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</si>
  <si>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</si>
  <si>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</si>
  <si>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</si>
  <si>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</si>
  <si>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</si>
  <si>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</si>
  <si>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</si>
  <si>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</si>
  <si>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</si>
  <si>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</si>
  <si>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</si>
  <si>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</si>
  <si>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</si>
  <si>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</si>
  <si>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</si>
  <si>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</si>
  <si>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</si>
  <si>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</si>
  <si>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</si>
  <si>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</si>
  <si>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</si>
  <si>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</si>
  <si>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</si>
  <si>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</si>
  <si>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</si>
  <si>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</si>
  <si>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</si>
  <si>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</si>
  <si>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</si>
  <si>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</si>
  <si>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</si>
  <si>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</si>
  <si>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</si>
  <si>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</si>
  <si>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</si>
  <si>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</si>
  <si>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</si>
  <si>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</si>
  <si>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</si>
  <si>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</si>
  <si>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</si>
  <si>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</si>
  <si>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</si>
  <si>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</si>
  <si>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</si>
  <si>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</si>
  <si>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</si>
  <si>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</si>
  <si>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</si>
  <si>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</si>
  <si>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</si>
  <si>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</si>
  <si>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</si>
  <si>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</si>
  <si>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</si>
  <si>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</si>
  <si>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</si>
  <si>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</si>
  <si>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</si>
  <si>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</si>
  <si>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</si>
  <si>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</si>
  <si>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</si>
  <si>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</si>
  <si>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</si>
  <si>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</si>
  <si>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</si>
  <si>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</si>
  <si>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</si>
  <si>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</si>
  <si>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</si>
  <si>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</si>
  <si>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</si>
  <si>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</si>
  <si>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</si>
  <si>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</si>
  <si>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</si>
  <si>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</si>
  <si>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</si>
  <si>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</si>
  <si>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</si>
  <si>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</si>
  <si>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</si>
  <si>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</si>
  <si>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</si>
  <si>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</si>
  <si>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</si>
  <si>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</si>
  <si>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</si>
  <si>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</si>
  <si>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</si>
  <si>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</si>
  <si>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</si>
  <si>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</si>
  <si>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</si>
  <si>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</si>
  <si>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</si>
  <si>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</si>
  <si>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</si>
  <si>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</si>
  <si>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</si>
  <si>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</si>
  <si>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</si>
  <si>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</si>
  <si>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</si>
  <si>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</si>
  <si>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</si>
  <si>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</si>
  <si>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</si>
  <si>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</si>
  <si>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</si>
  <si>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</si>
  <si>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</si>
  <si>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</si>
  <si>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</si>
  <si>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</si>
  <si>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</si>
  <si>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</si>
  <si>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</si>
  <si>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</si>
  <si>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</si>
  <si>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</si>
  <si>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</si>
  <si>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</si>
  <si>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</si>
  <si>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</si>
  <si>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</si>
  <si>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</si>
  <si>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</si>
  <si>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</si>
  <si>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</si>
  <si>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</si>
  <si>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</si>
  <si>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</si>
  <si>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</si>
  <si>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</si>
  <si>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</si>
  <si>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</si>
  <si>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</si>
  <si>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</si>
  <si>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</si>
  <si>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</si>
  <si>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</si>
  <si>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</si>
  <si>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</si>
  <si>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</si>
  <si>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</si>
  <si>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</si>
  <si>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</si>
  <si>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</si>
  <si>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</si>
  <si>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</si>
  <si>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</si>
  <si>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</si>
  <si>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</si>
  <si>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</si>
  <si>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</si>
  <si>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</si>
  <si>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</si>
  <si>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</si>
  <si>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</si>
  <si>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</si>
  <si>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</si>
  <si>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</si>
  <si>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</si>
  <si>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</si>
  <si>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</si>
  <si>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</si>
  <si>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</si>
  <si>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</si>
  <si>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</si>
  <si>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</si>
  <si>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</si>
  <si>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</si>
  <si>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</si>
  <si>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</si>
  <si>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</si>
  <si>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</si>
  <si>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</si>
  <si>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</si>
  <si>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</si>
  <si>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</si>
  <si>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</si>
  <si>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</si>
  <si>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</si>
  <si>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</si>
  <si>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</si>
  <si>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</si>
  <si>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</si>
  <si>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</si>
  <si>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</si>
  <si>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</si>
  <si>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</si>
  <si>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</si>
  <si>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</si>
  <si>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</si>
  <si>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</si>
  <si>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</si>
  <si>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</si>
  <si>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</si>
  <si>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</si>
  <si>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</si>
  <si>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</si>
  <si>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</si>
  <si>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</si>
  <si>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</si>
  <si>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</si>
  <si>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</si>
  <si>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</si>
  <si>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</si>
  <si>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</si>
  <si>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</si>
  <si>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</si>
  <si>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</si>
  <si>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</si>
  <si>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</si>
  <si>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</si>
  <si>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</si>
  <si>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</si>
  <si>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</si>
  <si>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</si>
  <si>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</si>
  <si>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</si>
  <si>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</si>
  <si>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</si>
  <si>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</si>
  <si>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</si>
  <si>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</si>
  <si>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</si>
  <si>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</si>
  <si>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</si>
  <si>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</si>
  <si>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</si>
  <si>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</si>
  <si>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</si>
  <si>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</si>
  <si>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</si>
  <si>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</si>
  <si>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</si>
  <si>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</si>
  <si>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</si>
  <si>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</si>
  <si>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</si>
  <si>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</si>
  <si>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</si>
  <si>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</si>
  <si>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</si>
  <si>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</si>
  <si>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</si>
  <si>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</si>
  <si>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</si>
  <si>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</si>
  <si>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</si>
  <si>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</si>
  <si>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</si>
  <si>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</si>
  <si>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</si>
  <si>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</si>
  <si>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</si>
  <si>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</si>
  <si>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</si>
  <si>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</si>
  <si>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</si>
  <si>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</si>
  <si>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</si>
  <si>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</si>
  <si>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</si>
  <si>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</si>
  <si>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</si>
  <si>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</si>
  <si>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</si>
  <si>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</si>
  <si>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</si>
  <si>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</si>
  <si>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</si>
  <si>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</si>
  <si>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</si>
  <si>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</si>
  <si>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</si>
  <si>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</si>
  <si>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</si>
  <si>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</si>
  <si>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</si>
  <si>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</si>
  <si>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</si>
  <si>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</si>
  <si>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</si>
  <si>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</si>
  <si>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</si>
  <si>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</si>
  <si>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</si>
  <si>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</si>
  <si>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</si>
  <si>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</si>
  <si>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</si>
  <si>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</si>
  <si>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</si>
  <si>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</si>
  <si>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</si>
  <si>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</si>
  <si>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</si>
  <si>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</si>
  <si>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</si>
  <si>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</si>
  <si>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</si>
  <si>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</si>
  <si>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</si>
  <si>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</si>
  <si>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</si>
  <si>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</si>
  <si>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</si>
  <si>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</si>
  <si>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</si>
  <si>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</si>
  <si>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</si>
  <si>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</si>
  <si>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</si>
  <si>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</si>
  <si>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</si>
  <si>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</si>
  <si>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</si>
  <si>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</si>
  <si>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</si>
  <si>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</si>
  <si>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</si>
  <si>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</si>
  <si>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</si>
  <si>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</si>
  <si>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</si>
  <si>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</si>
  <si>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</si>
  <si>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</si>
  <si>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</si>
  <si>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</si>
  <si>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</si>
  <si>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</si>
  <si>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</si>
  <si>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</si>
  <si>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</si>
  <si>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</si>
  <si>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</si>
  <si>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</si>
  <si>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</si>
  <si>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</si>
  <si>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</si>
  <si>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</si>
  <si>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</si>
  <si>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</si>
  <si>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</si>
  <si>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</si>
  <si>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</si>
  <si>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</si>
  <si>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</si>
  <si>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</si>
  <si>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</si>
  <si>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</si>
  <si>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</si>
  <si>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</si>
  <si>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</si>
  <si>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</si>
  <si>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</si>
  <si>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</si>
  <si>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</si>
  <si>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</si>
  <si>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</si>
  <si>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</si>
  <si>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</si>
  <si>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</si>
  <si>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</si>
  <si>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</si>
  <si>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</si>
  <si>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</si>
  <si>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</si>
  <si>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</si>
  <si>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</si>
  <si>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</si>
  <si>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</si>
  <si>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</si>
  <si>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</si>
  <si>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</si>
  <si>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</si>
  <si>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</si>
  <si>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</si>
  <si>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</si>
  <si>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</si>
  <si>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</si>
  <si>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</si>
  <si>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</si>
  <si>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</si>
  <si>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</si>
  <si>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</si>
  <si>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</si>
  <si>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</si>
  <si>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</si>
  <si>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</si>
  <si>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</si>
  <si>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</si>
  <si>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</si>
  <si>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</si>
  <si>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</si>
  <si>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</si>
  <si>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</si>
  <si>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</si>
  <si>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</si>
  <si>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</si>
  <si>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</si>
  <si>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</si>
  <si>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</si>
  <si>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</si>
  <si>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</si>
  <si>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</si>
  <si>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</si>
  <si>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</si>
  <si>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</si>
  <si>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</si>
  <si>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</si>
  <si>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</si>
  <si>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</si>
  <si>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</si>
  <si>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</si>
  <si>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</si>
  <si>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</si>
  <si>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</si>
  <si>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</si>
  <si>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</si>
  <si>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</si>
  <si>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</si>
  <si>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</si>
  <si>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</si>
  <si>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</si>
  <si>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</si>
  <si>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</si>
  <si>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</si>
  <si>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</si>
  <si>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</si>
  <si>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</si>
  <si>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</si>
  <si>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</si>
  <si>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</si>
  <si>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</si>
  <si>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</si>
  <si>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</si>
  <si>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</si>
  <si>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</si>
  <si>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</si>
  <si>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</si>
  <si>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</si>
  <si>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</si>
  <si>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</si>
  <si>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</si>
  <si>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</si>
  <si>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</si>
  <si>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</si>
  <si>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</si>
  <si>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</si>
  <si>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</si>
  <si>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</si>
  <si>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</si>
  <si>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</si>
  <si>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</si>
  <si>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</si>
  <si>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</si>
  <si>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</si>
  <si>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</si>
  <si>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</si>
  <si>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</si>
  <si>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</si>
  <si>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</si>
  <si>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</si>
  <si>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</si>
  <si>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</si>
  <si>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</si>
  <si>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</si>
  <si>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</si>
  <si>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</si>
  <si>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</si>
  <si>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</si>
  <si>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</si>
  <si>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</si>
  <si>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</si>
  <si>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</si>
  <si>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</si>
  <si>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</si>
  <si>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</si>
  <si>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</si>
  <si>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</si>
  <si>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</si>
  <si>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</si>
  <si>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</si>
  <si>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</si>
  <si>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</si>
  <si>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</si>
  <si>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</si>
  <si>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</si>
  <si>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</si>
  <si>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</si>
  <si>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</si>
  <si>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</si>
  <si>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</si>
  <si>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</si>
  <si>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</si>
  <si>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</si>
  <si>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</si>
  <si>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</si>
  <si>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</si>
  <si>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</si>
  <si>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</si>
  <si>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</si>
  <si>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</si>
  <si>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</si>
  <si>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</si>
  <si>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</si>
  <si>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</si>
  <si>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</si>
  <si>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</si>
  <si>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</si>
  <si>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</si>
  <si>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</si>
  <si>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</si>
  <si>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</si>
  <si>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</si>
  <si>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</si>
  <si>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</si>
  <si>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</si>
  <si>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</si>
  <si>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</si>
  <si>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</si>
  <si>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</si>
  <si>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</si>
  <si>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</si>
  <si>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</si>
  <si>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</si>
  <si>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</si>
  <si>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</si>
  <si>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</si>
  <si>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</si>
  <si>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</si>
  <si>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</si>
  <si>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</si>
  <si>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</si>
  <si>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</si>
  <si>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</si>
  <si>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</si>
  <si>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</si>
  <si>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</si>
  <si>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</si>
  <si>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</si>
  <si>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</si>
  <si>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</si>
  <si>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</si>
  <si>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</si>
  <si>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</si>
  <si>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</si>
  <si>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</si>
  <si>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</si>
  <si>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</si>
  <si>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</si>
  <si>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</si>
  <si>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</si>
  <si>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</si>
  <si>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</si>
  <si>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</si>
  <si>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</si>
  <si>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</si>
  <si>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</si>
  <si>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</si>
  <si>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</si>
  <si>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</si>
  <si>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</si>
  <si>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</si>
  <si>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</si>
  <si>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</si>
  <si>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</si>
  <si>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</si>
  <si>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</si>
  <si>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</si>
  <si>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</si>
  <si>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</si>
  <si>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</si>
  <si>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</si>
  <si>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</si>
  <si>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</si>
  <si>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</si>
  <si>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</si>
  <si>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</si>
  <si>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</si>
  <si>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</si>
  <si>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</si>
  <si>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</si>
  <si>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</si>
  <si>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</si>
  <si>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</si>
  <si>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</si>
  <si>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</si>
  <si>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</si>
  <si>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</si>
  <si>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</si>
  <si>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</si>
  <si>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</si>
  <si>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</si>
  <si>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</si>
  <si>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</si>
  <si>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</si>
  <si>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</si>
  <si>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</si>
  <si>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</si>
  <si>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</si>
  <si>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</si>
  <si>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</si>
  <si>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</si>
  <si>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</si>
  <si>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</si>
  <si>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</si>
  <si>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</si>
  <si>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</si>
  <si>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</si>
  <si>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</si>
  <si>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</si>
  <si>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</si>
  <si>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</si>
  <si>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</si>
  <si>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</si>
  <si>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</si>
  <si>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</si>
  <si>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</si>
  <si>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</si>
  <si>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</si>
  <si>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</si>
  <si>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</si>
  <si>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</si>
  <si>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</si>
  <si>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</si>
  <si>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</si>
  <si>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</si>
  <si>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</si>
  <si>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</si>
  <si>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</si>
  <si>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</si>
  <si>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</si>
  <si>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</si>
  <si>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</si>
  <si>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</si>
  <si>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</si>
  <si>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</si>
  <si>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</si>
  <si>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</si>
  <si>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</si>
  <si>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</si>
  <si>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</si>
  <si>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</si>
  <si>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</si>
  <si>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</si>
  <si>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</si>
  <si>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</si>
  <si>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</si>
  <si>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</si>
  <si>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</si>
  <si>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</si>
  <si>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</si>
  <si>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</si>
  <si>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</si>
  <si>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</si>
  <si>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</si>
  <si>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</si>
  <si>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</si>
  <si>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</si>
  <si>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</si>
  <si>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</si>
  <si>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</si>
  <si>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</si>
  <si>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</si>
  <si>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</si>
  <si>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</si>
  <si>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</si>
  <si>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</si>
  <si>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</si>
  <si>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</si>
  <si>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</si>
  <si>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</si>
  <si>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</si>
  <si>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</si>
  <si>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</si>
  <si>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</si>
  <si>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</si>
  <si>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</si>
  <si>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</si>
  <si>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</si>
  <si>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</si>
  <si>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</si>
  <si>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</si>
  <si>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</si>
  <si>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</si>
  <si>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</si>
  <si>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</si>
  <si>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</si>
  <si>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</si>
  <si>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</si>
  <si>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</si>
  <si>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</si>
  <si>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</si>
  <si>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</si>
  <si>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</si>
  <si>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</si>
  <si>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</si>
  <si>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</si>
  <si>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</si>
  <si>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</si>
  <si>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</si>
  <si>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</si>
  <si>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</si>
  <si>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</si>
  <si>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</si>
  <si>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</si>
  <si>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</si>
  <si>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</si>
  <si>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</si>
  <si>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</si>
  <si>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</si>
  <si>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</si>
  <si>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</si>
  <si>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</si>
  <si>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</si>
  <si>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</si>
  <si>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</si>
  <si>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</si>
  <si>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</si>
  <si>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</si>
  <si>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</si>
  <si>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</si>
  <si>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</si>
  <si>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</si>
  <si>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</si>
  <si>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</si>
  <si>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</si>
  <si>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</si>
  <si>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</si>
  <si>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</si>
  <si>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</si>
  <si>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</si>
  <si>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</si>
  <si>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</si>
  <si>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</si>
  <si>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</si>
  <si>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</si>
  <si>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</si>
  <si>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</si>
  <si>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</si>
  <si>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</si>
  <si>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</si>
  <si>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</si>
  <si>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</si>
  <si>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</si>
  <si>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</si>
  <si>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</si>
  <si>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</si>
  <si>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</si>
  <si>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</si>
  <si>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</si>
  <si>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</si>
  <si>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</si>
  <si>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</si>
  <si>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</si>
  <si>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</si>
  <si>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</si>
  <si>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</si>
  <si>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</si>
  <si>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</si>
  <si>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</si>
  <si>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</si>
  <si>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</si>
  <si>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</si>
  <si>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</si>
  <si>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</si>
  <si>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</si>
  <si>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</si>
  <si>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</si>
  <si>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</si>
  <si>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</si>
  <si>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</si>
  <si>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</si>
  <si>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</si>
  <si>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</si>
  <si>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</si>
  <si>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</si>
  <si>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</si>
  <si>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</si>
  <si>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</si>
  <si>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</si>
  <si>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</si>
  <si>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</si>
  <si>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</si>
  <si>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</si>
  <si>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</si>
  <si>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</si>
  <si>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</si>
  <si>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</si>
  <si>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</si>
  <si>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</si>
  <si>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</si>
  <si>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</si>
  <si>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</si>
  <si>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</si>
  <si>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</si>
  <si>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</si>
  <si>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</si>
  <si>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</si>
  <si>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</si>
  <si>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</si>
  <si>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</si>
  <si>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</si>
  <si>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</si>
  <si>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</si>
  <si>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</si>
  <si>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</si>
  <si>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</si>
  <si>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</si>
  <si>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</si>
  <si>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</si>
  <si>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</si>
  <si>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</si>
  <si>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</si>
  <si>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</si>
  <si>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</si>
  <si>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</si>
  <si>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</si>
  <si>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</si>
  <si>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</si>
  <si>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</si>
  <si>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</si>
  <si>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</si>
  <si>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</si>
  <si>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</si>
  <si>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</si>
  <si>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</si>
  <si>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</si>
  <si>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</si>
  <si>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</si>
  <si>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</si>
  <si>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</si>
  <si>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</si>
  <si>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</si>
  <si>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</si>
  <si>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</si>
  <si>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</si>
  <si>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</si>
  <si>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</si>
  <si>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</si>
  <si>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</si>
  <si>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</si>
  <si>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</si>
  <si>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</si>
  <si>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</si>
  <si>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</si>
  <si>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</si>
  <si>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</si>
  <si>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</si>
  <si>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</si>
  <si>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</si>
  <si>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</si>
  <si>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</si>
  <si>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</si>
  <si>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</si>
  <si>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</si>
  <si>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</si>
  <si>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</si>
  <si>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</si>
  <si>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</si>
  <si>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</si>
  <si>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</si>
  <si>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</si>
  <si>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</si>
  <si>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</si>
  <si>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</si>
  <si>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</si>
  <si>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</si>
  <si>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</si>
  <si>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</si>
  <si>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</si>
  <si>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</si>
  <si>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</si>
  <si>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</si>
  <si>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</si>
  <si>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</si>
  <si>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</si>
  <si>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</si>
  <si>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</si>
  <si>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</si>
  <si>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</si>
  <si>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</si>
  <si>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</si>
  <si>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</si>
  <si>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</si>
  <si>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</si>
  <si>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</si>
  <si>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</si>
  <si>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</si>
  <si>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</si>
  <si>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</si>
  <si>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</si>
  <si>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</si>
  <si>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</si>
  <si>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</si>
  <si>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</si>
  <si>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</si>
  <si>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</si>
  <si>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</si>
  <si>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</si>
  <si>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</si>
  <si>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</si>
  <si>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</si>
  <si>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</si>
  <si>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</si>
  <si>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</si>
  <si>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</si>
  <si>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</si>
  <si>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</si>
  <si>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</si>
  <si>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</si>
  <si>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</si>
  <si>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</si>
  <si>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</si>
  <si>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</si>
  <si>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</si>
  <si>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</si>
  <si>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</si>
  <si>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</si>
  <si>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</si>
  <si>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</si>
  <si>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</si>
  <si>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</si>
  <si>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</si>
  <si>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</si>
  <si>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</si>
  <si>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</si>
  <si>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</si>
  <si>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</si>
  <si>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</si>
  <si>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</si>
  <si>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</si>
  <si>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</si>
  <si>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</si>
  <si>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</si>
  <si>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</si>
  <si>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</si>
  <si>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</si>
  <si>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</si>
  <si>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</si>
  <si>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</si>
  <si>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</si>
  <si>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</si>
  <si>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</si>
  <si>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</si>
  <si>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</si>
  <si>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</si>
  <si>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</si>
  <si>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</si>
  <si>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</si>
  <si>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</si>
  <si>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</si>
  <si>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</si>
  <si>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</si>
  <si>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</si>
  <si>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</si>
  <si>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</si>
  <si>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</si>
  <si>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</si>
  <si>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</si>
  <si>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</si>
  <si>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</si>
  <si>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</si>
  <si>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</si>
  <si>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</si>
  <si>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</si>
  <si>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</si>
  <si>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</si>
  <si>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</si>
  <si>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</si>
  <si>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</si>
  <si>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</si>
  <si>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</si>
  <si>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</si>
  <si>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</si>
  <si>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</si>
  <si>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</si>
  <si>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</si>
  <si>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</si>
  <si>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</si>
  <si>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</si>
  <si>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</si>
  <si>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</si>
  <si>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</si>
  <si>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</si>
  <si>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</si>
  <si>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</si>
  <si>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</si>
  <si>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</si>
  <si>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</si>
  <si>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</si>
  <si>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</si>
  <si>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</si>
  <si>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</si>
  <si>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</si>
  <si>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</si>
  <si>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</si>
  <si>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</si>
  <si>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</si>
  <si>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</si>
  <si>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</si>
  <si>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</si>
  <si>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</si>
  <si>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</si>
  <si>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</si>
  <si>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</si>
  <si>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</si>
  <si>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</si>
  <si>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</si>
  <si>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</si>
  <si>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</si>
  <si>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</si>
  <si>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</si>
  <si>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</si>
  <si>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</si>
  <si>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</si>
  <si>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</si>
  <si>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</si>
  <si>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</si>
  <si>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</si>
  <si>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</si>
  <si>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</si>
  <si>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</si>
  <si>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</si>
  <si>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</si>
  <si>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</si>
  <si>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</si>
  <si>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</si>
  <si>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</si>
  <si>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</si>
  <si>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</si>
  <si>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</si>
  <si>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</si>
  <si>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</si>
  <si>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</si>
  <si>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</si>
  <si>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</si>
  <si>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</si>
  <si>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</si>
  <si>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</si>
  <si>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</si>
  <si>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</si>
  <si>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</si>
  <si>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</si>
  <si>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</si>
  <si>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</si>
  <si>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</si>
  <si>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</si>
  <si>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</si>
  <si>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</si>
  <si>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</si>
  <si>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</si>
  <si>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</si>
  <si>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</si>
  <si>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</si>
  <si>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</si>
  <si>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</si>
  <si>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</si>
  <si>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</si>
  <si>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</si>
  <si>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</si>
  <si>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</si>
  <si>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</si>
  <si>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</si>
  <si>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</si>
  <si>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</si>
  <si>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</si>
  <si>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</si>
  <si>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</si>
  <si>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</si>
  <si>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</si>
  <si>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</si>
  <si>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</si>
  <si>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</si>
  <si>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</si>
  <si>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</si>
  <si>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</si>
  <si>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</si>
  <si>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</si>
  <si>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</si>
  <si>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</si>
  <si>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</si>
  <si>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</si>
  <si>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</si>
  <si>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</si>
  <si>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</si>
  <si>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</si>
  <si>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</si>
  <si>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</si>
  <si>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</si>
  <si>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</si>
  <si>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</si>
  <si>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</si>
  <si>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</si>
  <si>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</si>
  <si>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</si>
  <si>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</si>
  <si>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</si>
  <si>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</si>
  <si>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</si>
  <si>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</si>
  <si>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</si>
  <si>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</si>
  <si>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</si>
  <si>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</si>
  <si>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</si>
  <si>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</si>
  <si>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</si>
  <si>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</si>
  <si>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</si>
  <si>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</si>
  <si>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</si>
  <si>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</si>
  <si>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</si>
  <si>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</si>
  <si>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</si>
  <si>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</si>
  <si>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</si>
  <si>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</si>
  <si>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</si>
  <si>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</si>
  <si>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</si>
  <si>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</si>
  <si>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</si>
  <si>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</si>
  <si>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</si>
  <si>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</si>
  <si>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</si>
  <si>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</si>
  <si>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</si>
  <si>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</si>
  <si>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</si>
  <si>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</si>
  <si>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</si>
  <si>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</si>
  <si>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</si>
  <si>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</si>
  <si>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</si>
  <si>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</si>
  <si>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</si>
  <si>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</si>
  <si>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</si>
  <si>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</si>
  <si>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</si>
  <si>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</si>
  <si>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</si>
  <si>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</si>
  <si>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</si>
  <si>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</si>
  <si>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</si>
  <si>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</si>
  <si>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</si>
  <si>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</si>
  <si>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</si>
  <si>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</si>
  <si>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</si>
  <si>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</si>
  <si>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</si>
  <si>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</si>
  <si>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</si>
  <si>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</si>
  <si>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</si>
  <si>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</si>
  <si>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</si>
  <si>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</si>
  <si>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</si>
  <si>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</si>
  <si>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</si>
  <si>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</si>
  <si>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</si>
  <si>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</si>
  <si>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</si>
  <si>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</si>
  <si>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</si>
  <si>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</si>
  <si>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</si>
  <si>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</si>
  <si>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</si>
  <si>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</si>
  <si>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</si>
  <si>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</si>
  <si>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</si>
  <si>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</si>
  <si>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</si>
  <si>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</si>
  <si>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</si>
  <si>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</si>
  <si>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</si>
  <si>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</si>
  <si>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</si>
  <si>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</si>
  <si>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</si>
  <si>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</si>
  <si>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</si>
  <si>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</si>
  <si>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</si>
  <si>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</si>
  <si>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</si>
  <si>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</si>
  <si>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</si>
  <si>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</si>
  <si>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</si>
  <si>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</si>
  <si>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</si>
  <si>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</si>
  <si>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</si>
  <si>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</si>
  <si>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</si>
  <si>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</si>
  <si>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</si>
  <si>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</si>
  <si>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</si>
  <si>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</si>
  <si>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</si>
  <si>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</si>
  <si>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</si>
  <si>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</si>
  <si>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</si>
  <si>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</si>
  <si>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</si>
  <si>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</si>
  <si>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</si>
  <si>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</si>
  <si>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</si>
  <si>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</si>
  <si>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</si>
  <si>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</si>
  <si>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</si>
  <si>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</si>
  <si>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</si>
  <si>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</si>
  <si>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</si>
  <si>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</si>
  <si>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</si>
  <si>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</si>
  <si>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</si>
  <si>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</si>
  <si>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</si>
  <si>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</si>
  <si>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</si>
  <si>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</si>
  <si>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</si>
  <si>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</si>
  <si>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</si>
  <si>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</si>
  <si>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</si>
  <si>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</si>
  <si>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</si>
  <si>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</si>
  <si>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</si>
  <si>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</si>
  <si>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</si>
  <si>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</si>
  <si>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</si>
  <si>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</si>
  <si>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</si>
  <si>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</si>
  <si>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</si>
  <si>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</si>
  <si>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</si>
  <si>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</si>
  <si>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</si>
  <si>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</si>
  <si>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</si>
  <si>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</si>
  <si>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</si>
  <si>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</si>
  <si>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</si>
  <si>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</si>
  <si>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</si>
  <si>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</si>
  <si>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</si>
  <si>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</si>
  <si>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</si>
  <si>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</si>
  <si>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</si>
  <si>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</si>
  <si>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</si>
  <si>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</si>
  <si>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</si>
  <si>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</si>
  <si>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</si>
  <si>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</si>
  <si>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</si>
  <si>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</si>
  <si>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</si>
  <si>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</si>
  <si>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</si>
  <si>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</si>
  <si>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</si>
  <si>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</si>
  <si>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</si>
  <si>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</si>
  <si>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</si>
  <si>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</si>
  <si>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</si>
  <si>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</si>
  <si>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</si>
  <si>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</si>
  <si>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</si>
  <si>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</si>
  <si>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</si>
  <si>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</si>
  <si>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</si>
  <si>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</si>
  <si>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</si>
  <si>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</si>
  <si>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</si>
  <si>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</si>
  <si>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</si>
  <si>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</si>
  <si>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</si>
  <si>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</si>
  <si>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</si>
  <si>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</si>
  <si>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</si>
  <si>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</si>
  <si>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</si>
  <si>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</si>
  <si>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</si>
  <si>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</si>
  <si>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</si>
  <si>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</si>
  <si>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</si>
  <si>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</si>
  <si>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</si>
  <si>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</si>
  <si>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</si>
  <si>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</si>
  <si>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</si>
  <si>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</si>
  <si>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</si>
  <si>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</si>
  <si>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</si>
  <si>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</si>
  <si>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</si>
  <si>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</si>
  <si>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</si>
  <si>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</si>
  <si>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</si>
  <si>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</si>
  <si>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</si>
  <si>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</si>
  <si>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</si>
  <si>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</si>
  <si>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</si>
  <si>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</si>
  <si>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</si>
  <si>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</si>
  <si>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</si>
  <si>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</si>
  <si>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</si>
  <si>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</si>
  <si>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</si>
  <si>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</si>
  <si>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</si>
  <si>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</si>
  <si>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</si>
  <si>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</si>
  <si>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</si>
  <si>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</si>
  <si>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</si>
  <si>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</si>
  <si>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</si>
  <si>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</si>
  <si>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</si>
  <si>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</si>
  <si>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</si>
  <si>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</si>
  <si>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</si>
  <si>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</si>
  <si>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</si>
  <si>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</si>
  <si>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</si>
  <si>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</si>
  <si>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</si>
  <si>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</si>
  <si>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</si>
  <si>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</si>
  <si>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</si>
  <si>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</si>
  <si>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</si>
  <si>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</si>
  <si>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</si>
  <si>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</si>
  <si>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</si>
  <si>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</si>
  <si>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</si>
  <si>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</si>
  <si>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</si>
  <si>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</si>
  <si>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</si>
  <si>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</si>
  <si>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</si>
  <si>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</si>
  <si>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</si>
  <si>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</si>
  <si>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</si>
  <si>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</si>
  <si>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</si>
  <si>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</si>
  <si>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</si>
  <si>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</si>
  <si>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</si>
  <si>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</si>
  <si>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</si>
  <si>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</si>
  <si>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</si>
  <si>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</si>
  <si>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</si>
  <si>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</si>
  <si>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</si>
  <si>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</si>
  <si>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</si>
  <si>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</si>
  <si>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</si>
  <si>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</si>
  <si>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</si>
  <si>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</si>
  <si>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</si>
  <si>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</si>
  <si>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</si>
  <si>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</si>
  <si>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</si>
  <si>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</si>
  <si>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</si>
  <si>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</si>
  <si>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</si>
  <si>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</si>
  <si>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</si>
  <si>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</si>
  <si>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</si>
  <si>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</si>
  <si>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</si>
  <si>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</si>
  <si>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</si>
  <si>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</si>
  <si>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</si>
  <si>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</si>
  <si>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</si>
  <si>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</si>
  <si>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</si>
  <si>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</si>
  <si>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</si>
  <si>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</si>
  <si>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</si>
  <si>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</si>
  <si>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</si>
  <si>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</si>
  <si>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</si>
  <si>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</si>
  <si>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</si>
  <si>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</si>
  <si>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</si>
  <si>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</si>
  <si>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</si>
  <si>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</si>
  <si>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</si>
  <si>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</si>
  <si>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</si>
  <si>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</si>
  <si>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</si>
  <si>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</si>
  <si>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</si>
  <si>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</si>
  <si>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</si>
  <si>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</si>
  <si>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</si>
  <si>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</si>
  <si>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</si>
  <si>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</si>
  <si>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</si>
  <si>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</si>
  <si>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</si>
  <si>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</si>
  <si>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</si>
  <si>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</si>
  <si>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</si>
  <si>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</si>
  <si>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</si>
  <si>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</si>
  <si>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</si>
  <si>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</si>
  <si>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</si>
  <si>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</si>
  <si>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</si>
  <si>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</si>
  <si>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</si>
  <si>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</si>
  <si>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</si>
  <si>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</si>
  <si>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</si>
  <si>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</si>
  <si>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</si>
  <si>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</si>
  <si>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</si>
  <si>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</si>
  <si>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</si>
  <si>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</si>
  <si>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</si>
  <si>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</si>
  <si>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</si>
  <si>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</si>
  <si>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</si>
  <si>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</si>
  <si>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</si>
  <si>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</si>
  <si>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</si>
  <si>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</si>
  <si>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</si>
  <si>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</si>
  <si>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</si>
  <si>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</si>
  <si>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</si>
  <si>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</si>
  <si>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</si>
  <si>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</si>
  <si>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</si>
  <si>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</si>
  <si>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</si>
  <si>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</si>
  <si>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</si>
  <si>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</si>
  <si>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</si>
  <si>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</si>
  <si>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</si>
  <si>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</si>
  <si>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</si>
  <si>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</si>
  <si>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</si>
  <si>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</si>
  <si>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</si>
  <si>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</si>
  <si>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</si>
  <si>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</si>
  <si>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</si>
  <si>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</si>
  <si>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</si>
  <si>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</si>
  <si>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</si>
  <si>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</si>
  <si>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</si>
  <si>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</si>
  <si>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</si>
  <si>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</si>
  <si>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</si>
  <si>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</si>
  <si>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</si>
  <si>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</si>
  <si>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</si>
  <si>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</si>
  <si>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</si>
  <si>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</si>
  <si>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</si>
  <si>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</si>
  <si>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</si>
  <si>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</si>
  <si>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</si>
  <si>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</si>
  <si>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</si>
  <si>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</si>
  <si>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</si>
  <si>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</si>
  <si>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</si>
  <si>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</si>
  <si>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</si>
  <si>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</si>
  <si>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</si>
  <si>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</si>
  <si>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</si>
  <si>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</si>
  <si>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</si>
  <si>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</si>
  <si>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</si>
  <si>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</si>
  <si>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</si>
  <si>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</si>
  <si>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</si>
  <si>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</si>
  <si>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</si>
  <si>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</si>
  <si>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</si>
  <si>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</si>
  <si>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</si>
  <si>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</si>
  <si>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</si>
  <si>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</si>
  <si>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</si>
  <si>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</si>
  <si>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</si>
  <si>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</si>
  <si>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</si>
  <si>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</si>
  <si>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</si>
  <si>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</si>
  <si>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</si>
  <si>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</si>
  <si>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</si>
  <si>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</si>
  <si>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</si>
  <si>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</si>
  <si>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</si>
  <si>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</si>
  <si>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</si>
  <si>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</si>
  <si>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</si>
  <si>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</si>
  <si>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</si>
  <si>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</si>
  <si>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</si>
  <si>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</si>
  <si>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</si>
  <si>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</si>
  <si>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</si>
  <si>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</si>
  <si>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</si>
  <si>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</si>
  <si>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</si>
  <si>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</si>
  <si>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</si>
  <si>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</si>
  <si>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</si>
  <si>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</si>
  <si>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</si>
  <si>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</si>
  <si>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</si>
  <si>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</si>
  <si>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</si>
  <si>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</si>
  <si>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</si>
  <si>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</si>
  <si>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</si>
  <si>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</si>
  <si>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</si>
  <si>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</si>
  <si>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</si>
  <si>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</si>
  <si>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</si>
  <si>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</si>
  <si>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</si>
  <si>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</si>
  <si>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</si>
  <si>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</si>
  <si>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</si>
  <si>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</si>
  <si>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</si>
  <si>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</si>
  <si>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</si>
  <si>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</si>
  <si>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</si>
  <si>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</si>
  <si>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</si>
  <si>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</si>
  <si>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</si>
  <si>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</si>
  <si>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</si>
  <si>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</si>
  <si>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</si>
  <si>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</si>
  <si>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</si>
  <si>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</si>
  <si>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</si>
  <si>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</si>
  <si>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</si>
  <si>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</si>
  <si>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</si>
  <si>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</si>
  <si>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</si>
  <si>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</si>
  <si>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</si>
  <si>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</si>
  <si>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</si>
  <si>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</si>
  <si>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</si>
  <si>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</si>
  <si>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</si>
  <si>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</si>
  <si>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</si>
  <si>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</si>
  <si>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</si>
  <si>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</si>
  <si>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</si>
  <si>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</si>
  <si>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</si>
  <si>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</si>
  <si>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</si>
  <si>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</si>
  <si>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</si>
  <si>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</si>
  <si>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</si>
  <si>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</si>
  <si>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</si>
  <si>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</si>
  <si>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</si>
  <si>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</si>
  <si>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</si>
  <si>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</si>
  <si>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</si>
  <si>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</si>
  <si>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</si>
  <si>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</si>
  <si>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</si>
  <si>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</si>
  <si>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</si>
  <si>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</si>
  <si>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</si>
  <si>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</si>
  <si>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</si>
  <si>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</si>
  <si>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</si>
  <si>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</si>
  <si>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</si>
  <si>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</si>
  <si>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</si>
  <si>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</si>
  <si>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</si>
  <si>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</si>
  <si>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</si>
  <si>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</si>
  <si>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</si>
  <si>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</si>
  <si>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</si>
  <si>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</si>
  <si>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</si>
  <si>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</si>
  <si>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</si>
  <si>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</si>
  <si>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</si>
  <si>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</si>
  <si>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</si>
  <si>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</si>
  <si>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</si>
  <si>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</si>
  <si>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</si>
  <si>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</si>
  <si>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</si>
  <si>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</si>
  <si>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</si>
  <si>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</si>
  <si>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</si>
  <si>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</si>
  <si>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</si>
  <si>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</si>
  <si>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</si>
  <si>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</si>
  <si>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</si>
  <si>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</si>
  <si>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</si>
  <si>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</si>
  <si>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</si>
  <si>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</si>
  <si>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</si>
  <si>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</si>
  <si>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</si>
  <si>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</si>
  <si>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</si>
  <si>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</si>
  <si>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</si>
  <si>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</si>
  <si>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</si>
  <si>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</si>
  <si>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</si>
  <si>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</si>
  <si>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</si>
  <si>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</si>
  <si>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</si>
  <si>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</si>
  <si>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</si>
  <si>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</si>
  <si>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</si>
  <si>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</si>
  <si>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</si>
  <si>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</si>
  <si>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</si>
  <si>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</si>
  <si>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</si>
  <si>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</si>
  <si>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</si>
  <si>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</si>
  <si>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</si>
  <si>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</si>
  <si>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</si>
  <si>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</si>
  <si>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</si>
  <si>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</si>
  <si>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</si>
  <si>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</si>
  <si>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</si>
  <si>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</si>
  <si>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</si>
  <si>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</si>
  <si>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</si>
  <si>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</si>
  <si>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</si>
  <si>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</si>
  <si>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</si>
  <si>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</si>
  <si>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</si>
  <si>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</si>
  <si>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</si>
  <si>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</si>
  <si>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</si>
  <si>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</si>
  <si>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</si>
  <si>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</si>
  <si>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</si>
  <si>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</si>
  <si>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</si>
  <si>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</si>
  <si>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</si>
  <si>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</si>
  <si>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</si>
  <si>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</si>
  <si>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</si>
  <si>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</si>
  <si>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</si>
  <si>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</si>
  <si>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</si>
  <si>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</si>
  <si>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</si>
  <si>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</si>
  <si>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</si>
  <si>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</si>
  <si>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</si>
  <si>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</si>
  <si>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</si>
  <si>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</si>
  <si>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</si>
  <si>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</si>
  <si>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</si>
  <si>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</si>
  <si>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</si>
  <si>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</si>
  <si>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</si>
  <si>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</si>
  <si>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</si>
  <si>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</si>
  <si>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</si>
  <si>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</si>
  <si>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</si>
  <si>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</si>
  <si>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</si>
  <si>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</si>
  <si>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</si>
  <si>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</si>
  <si>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</si>
  <si>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</si>
  <si>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</si>
  <si>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</si>
  <si>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</si>
  <si>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</si>
  <si>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</si>
  <si>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</si>
  <si>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</si>
  <si>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</si>
  <si>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</si>
  <si>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</si>
  <si>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</si>
  <si>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</si>
  <si>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</si>
  <si>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</si>
  <si>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</si>
  <si>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</si>
  <si>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</si>
  <si>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</si>
  <si>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</si>
  <si>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</si>
  <si>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</si>
  <si>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</si>
  <si>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</si>
  <si>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</si>
  <si>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</si>
  <si>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</si>
  <si>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</si>
  <si>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</si>
  <si>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</si>
  <si>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</si>
  <si>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</si>
  <si>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</si>
  <si>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</si>
  <si>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</si>
  <si>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</si>
  <si>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</si>
  <si>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</si>
  <si>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</si>
  <si>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</si>
  <si>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</si>
  <si>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</si>
  <si>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</si>
  <si>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</si>
  <si>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</si>
  <si>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</si>
  <si>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</si>
  <si>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</si>
  <si>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</si>
  <si>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</si>
  <si>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</si>
  <si>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</si>
  <si>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</si>
  <si>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</si>
  <si>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</si>
  <si>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</si>
  <si>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</si>
  <si>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</si>
  <si>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</si>
  <si>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</si>
  <si>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</si>
  <si>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</si>
  <si>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</si>
  <si>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</si>
  <si>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</si>
  <si>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</si>
  <si>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</si>
  <si>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</si>
  <si>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</si>
  <si>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</si>
  <si>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</si>
  <si>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</si>
  <si>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</si>
  <si>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</si>
  <si>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</si>
  <si>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</si>
  <si>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</si>
  <si>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</si>
  <si>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</si>
  <si>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</si>
  <si>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</si>
  <si>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</si>
  <si>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</si>
  <si>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</si>
  <si>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</si>
  <si>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</si>
  <si>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</si>
  <si>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</si>
  <si>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</si>
  <si>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</si>
  <si>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</si>
  <si>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</si>
  <si>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</si>
  <si>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</si>
  <si>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</si>
  <si>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</si>
  <si>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</si>
  <si>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</si>
  <si>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</si>
  <si>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</si>
  <si>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</si>
  <si>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</si>
  <si>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</si>
  <si>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</si>
  <si>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</si>
  <si>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</si>
  <si>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</si>
  <si>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</si>
  <si>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</si>
  <si>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</si>
  <si>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</si>
  <si>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</si>
  <si>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</si>
  <si>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</si>
  <si>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</si>
  <si>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</si>
  <si>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</si>
  <si>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</si>
  <si>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</si>
  <si>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</si>
  <si>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</si>
  <si>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</si>
  <si>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</si>
  <si>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</si>
  <si>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</si>
  <si>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</si>
  <si>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</si>
  <si>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</si>
  <si>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</si>
  <si>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</si>
  <si>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</si>
  <si>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</si>
  <si>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</si>
  <si>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</si>
  <si>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</si>
  <si>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</si>
  <si>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</si>
  <si>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</si>
  <si>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</si>
  <si>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</si>
  <si>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</si>
  <si>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</si>
  <si>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</si>
  <si>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</si>
  <si>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</si>
  <si>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</si>
  <si>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</si>
  <si>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</si>
  <si>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</si>
  <si>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</si>
  <si>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</si>
  <si>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</si>
  <si>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</si>
  <si>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</si>
  <si>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</si>
  <si>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</si>
  <si>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</si>
  <si>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</si>
  <si>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</si>
  <si>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</si>
  <si>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</si>
  <si>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</si>
  <si>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</si>
  <si>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</si>
  <si>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</si>
  <si>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</si>
  <si>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</si>
  <si>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</si>
  <si>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</si>
  <si>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</si>
  <si>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</si>
  <si>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</si>
  <si>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</si>
  <si>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</si>
  <si>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</si>
  <si>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</si>
  <si>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</si>
  <si>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</si>
  <si>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</si>
  <si>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</si>
  <si>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</si>
  <si>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</si>
  <si>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</si>
  <si>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</si>
  <si>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</si>
  <si>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</si>
  <si>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</si>
  <si>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</si>
  <si>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</si>
  <si>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</si>
  <si>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</si>
  <si>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</si>
  <si>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</si>
  <si>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</si>
  <si>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</si>
  <si>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</si>
  <si>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</si>
  <si>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</si>
  <si>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</si>
  <si>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</si>
  <si>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</si>
  <si>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</si>
  <si>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</si>
  <si>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</si>
  <si>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</si>
  <si>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</si>
  <si>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</si>
  <si>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</si>
  <si>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</si>
  <si>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</si>
  <si>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</si>
  <si>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</si>
  <si>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</si>
  <si>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</si>
  <si>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</si>
  <si>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</si>
  <si>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</si>
  <si>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</si>
  <si>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</si>
  <si>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</si>
  <si>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</si>
  <si>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</si>
  <si>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</si>
  <si>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</si>
  <si>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</si>
  <si>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</si>
  <si>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</si>
  <si>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</si>
  <si>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</si>
  <si>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</si>
  <si>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</si>
  <si>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</si>
  <si>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</si>
  <si>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</si>
  <si>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</si>
  <si>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</si>
  <si>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</si>
  <si>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</si>
  <si>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</si>
  <si>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</si>
  <si>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</si>
  <si>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</si>
  <si>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</si>
  <si>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</si>
  <si>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</si>
  <si>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</si>
  <si>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</si>
  <si>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</si>
  <si>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</si>
  <si>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</si>
  <si>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</si>
  <si>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</si>
  <si>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</si>
  <si>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</si>
  <si>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</si>
  <si>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</si>
  <si>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</si>
  <si>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</si>
  <si>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</si>
  <si>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</si>
  <si>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</si>
  <si>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</si>
  <si>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</si>
  <si>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</si>
  <si>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</si>
  <si>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</si>
  <si>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</si>
  <si>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</si>
  <si>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</si>
  <si>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</si>
  <si>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</si>
  <si>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</si>
  <si>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</si>
  <si>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</si>
  <si>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</si>
  <si>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</si>
  <si>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</si>
  <si>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</si>
  <si>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</si>
  <si>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</si>
  <si>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</si>
  <si>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</si>
  <si>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</si>
  <si>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</si>
  <si>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</si>
  <si>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</si>
  <si>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</si>
  <si>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</si>
  <si>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</si>
  <si>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</si>
  <si>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</si>
  <si>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</si>
  <si>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</si>
  <si>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</si>
  <si>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</si>
  <si>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</si>
  <si>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</si>
  <si>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</si>
  <si>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</si>
  <si>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</si>
  <si>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</si>
  <si>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</si>
  <si>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</si>
  <si>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</si>
  <si>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</si>
  <si>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</si>
  <si>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</si>
  <si>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</si>
  <si>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</si>
  <si>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</si>
  <si>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</si>
  <si>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</si>
  <si>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</si>
  <si>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</si>
  <si>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</si>
  <si>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</si>
  <si>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</si>
  <si>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</si>
  <si>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</si>
  <si>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</si>
  <si>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</si>
  <si>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</si>
  <si>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</si>
  <si>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</si>
  <si>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</si>
  <si>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</si>
  <si>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</si>
  <si>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</si>
  <si>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</si>
  <si>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</si>
  <si>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</si>
  <si>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</si>
  <si>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</si>
  <si>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</si>
  <si>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</si>
  <si>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</si>
  <si>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</si>
  <si>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</si>
  <si>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</si>
  <si>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</si>
  <si>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</si>
  <si>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</si>
  <si>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</si>
  <si>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</si>
  <si>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</si>
  <si>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</si>
  <si>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</si>
  <si>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</si>
  <si>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</si>
  <si>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</si>
  <si>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</si>
  <si>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</si>
  <si>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</si>
  <si>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</si>
  <si>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</si>
  <si>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</si>
  <si>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</si>
  <si>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</si>
  <si>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</si>
  <si>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</si>
  <si>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</si>
  <si>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</si>
  <si>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</si>
  <si>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</si>
  <si>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</si>
  <si>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</si>
  <si>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</si>
  <si>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</si>
  <si>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</si>
  <si>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</si>
  <si>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</si>
  <si>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</si>
  <si>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</si>
  <si>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</si>
  <si>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</si>
  <si>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</si>
  <si>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</si>
  <si>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</si>
  <si>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</si>
  <si>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</si>
  <si>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</si>
  <si>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</si>
  <si>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</si>
  <si>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</si>
  <si>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</si>
  <si>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</si>
  <si>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</si>
  <si>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</si>
  <si>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</si>
  <si>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</si>
  <si>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</si>
  <si>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</si>
  <si>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</si>
  <si>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</si>
  <si>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</si>
  <si>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</si>
  <si>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</si>
  <si>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</si>
  <si>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</si>
  <si>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</si>
  <si>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</si>
  <si>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</si>
  <si>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</si>
  <si>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</si>
  <si>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</si>
  <si>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</si>
  <si>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</si>
  <si>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</si>
  <si>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</si>
  <si>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</si>
  <si>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</si>
  <si>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</si>
  <si>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</si>
  <si>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</si>
  <si>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</si>
  <si>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</si>
  <si>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</si>
  <si>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</si>
  <si>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</si>
  <si>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</si>
  <si>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</si>
  <si>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</si>
  <si>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</si>
  <si>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</si>
  <si>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</si>
  <si>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</si>
  <si>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</si>
  <si>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</si>
  <si>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</si>
  <si>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</si>
  <si>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</si>
  <si>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</si>
  <si>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</si>
  <si>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</si>
  <si>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</si>
  <si>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</si>
  <si>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</si>
  <si>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</si>
  <si>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</si>
  <si>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</si>
  <si>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</si>
  <si>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</si>
  <si>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</si>
  <si>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</si>
  <si>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</si>
  <si>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</si>
  <si>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</si>
  <si>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</si>
  <si>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</si>
  <si>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</si>
  <si>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</si>
  <si>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</si>
  <si>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</si>
  <si>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</si>
  <si>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</si>
  <si>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</si>
  <si>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</si>
  <si>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</si>
  <si>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</si>
  <si>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</si>
  <si>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</si>
  <si>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</si>
  <si>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</si>
  <si>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</si>
  <si>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</si>
  <si>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</si>
  <si>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</si>
  <si>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</si>
  <si>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</si>
  <si>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</si>
  <si>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</si>
  <si>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</si>
  <si>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</si>
  <si>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</si>
  <si>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</si>
  <si>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</si>
  <si>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</si>
  <si>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</si>
  <si>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</si>
  <si>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</si>
  <si>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</si>
  <si>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</si>
  <si>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</si>
  <si>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</si>
  <si>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</si>
  <si>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</si>
  <si>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</si>
  <si>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</si>
  <si>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</si>
  <si>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</si>
  <si>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</si>
  <si>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</si>
  <si>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</si>
  <si>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</si>
  <si>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</si>
  <si>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</si>
  <si>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</si>
  <si>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</si>
  <si>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</si>
  <si>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</si>
  <si>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</si>
  <si>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</si>
  <si>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</si>
  <si>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</si>
  <si>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</si>
  <si>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</si>
  <si>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</si>
  <si>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</si>
  <si>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</si>
  <si>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</si>
  <si>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</si>
  <si>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</si>
  <si>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</si>
  <si>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</si>
  <si>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</si>
  <si>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</si>
  <si>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</si>
  <si>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</si>
  <si>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</si>
  <si>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</si>
  <si>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</si>
  <si>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</si>
  <si>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</si>
  <si>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</si>
  <si>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</si>
  <si>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</si>
  <si>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</si>
  <si>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</si>
  <si>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</si>
  <si>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</si>
  <si>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</si>
  <si>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</si>
  <si>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</si>
  <si>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</si>
  <si>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</si>
  <si>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</si>
  <si>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</si>
  <si>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</si>
  <si>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</si>
  <si>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</si>
  <si>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</si>
  <si>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</si>
  <si>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</si>
  <si>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</si>
  <si>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</si>
  <si>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</si>
  <si>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</si>
  <si>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</si>
  <si>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</si>
  <si>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</si>
  <si>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</si>
  <si>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</si>
  <si>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</si>
  <si>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</si>
  <si>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</si>
  <si>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</si>
  <si>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</si>
  <si>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</si>
  <si>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</si>
  <si>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</si>
  <si>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</si>
  <si>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</si>
  <si>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</si>
  <si>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</si>
  <si>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</si>
  <si>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</si>
  <si>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</si>
  <si>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</si>
  <si>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</si>
  <si>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</si>
  <si>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</si>
  <si>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</si>
  <si>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</si>
  <si>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</si>
  <si>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</si>
  <si>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</si>
  <si>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</si>
  <si>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</si>
  <si>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</si>
  <si>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</si>
  <si>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</si>
  <si>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</si>
  <si>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</si>
  <si>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</si>
  <si>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</si>
  <si>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</si>
  <si>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</si>
  <si>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</si>
  <si>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</si>
  <si>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</si>
  <si>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</si>
  <si>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</si>
  <si>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</si>
  <si>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</si>
  <si>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</si>
  <si>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</si>
  <si>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</si>
  <si>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</si>
  <si>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</si>
  <si>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</si>
  <si>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</si>
  <si>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</si>
  <si>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</si>
  <si>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</si>
  <si>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</si>
  <si>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</si>
  <si>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</si>
  <si>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</si>
  <si>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</si>
  <si>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</si>
  <si>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</si>
  <si>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</si>
  <si>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</si>
  <si>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</si>
  <si>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</si>
  <si>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</si>
  <si>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</si>
  <si>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</si>
  <si>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</si>
  <si>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</si>
  <si>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</si>
  <si>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</si>
  <si>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</si>
  <si>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</si>
  <si>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</si>
  <si>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</si>
  <si>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</si>
  <si>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</si>
  <si>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</si>
  <si>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</si>
  <si>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</si>
  <si>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</si>
  <si>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</si>
  <si>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</si>
  <si>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</si>
  <si>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</si>
  <si>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</si>
  <si>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</si>
  <si>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</si>
  <si>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</si>
  <si>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</si>
  <si>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</si>
  <si>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</si>
  <si>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</si>
  <si>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</si>
  <si>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</si>
  <si>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</si>
  <si>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</si>
  <si>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</si>
  <si>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</si>
  <si>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</si>
  <si>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</si>
  <si>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</si>
  <si>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</si>
  <si>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</si>
  <si>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</si>
  <si>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</si>
  <si>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</si>
  <si>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</si>
  <si>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</si>
  <si>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</si>
  <si>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</si>
  <si>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</si>
  <si>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</si>
  <si>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</si>
  <si>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</si>
  <si>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</si>
  <si>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</si>
  <si>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</si>
  <si>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</si>
  <si>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</si>
  <si>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</si>
  <si>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</si>
  <si>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</si>
  <si>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</si>
  <si>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</si>
  <si>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</si>
  <si>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</si>
  <si>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</si>
  <si>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</si>
  <si>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</si>
  <si>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</si>
  <si>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</si>
  <si>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</si>
  <si>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</si>
  <si>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</si>
  <si>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</si>
  <si>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</si>
  <si>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</si>
  <si>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</si>
  <si>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</si>
  <si>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</si>
  <si>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</si>
  <si>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</si>
  <si>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</si>
  <si>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</si>
  <si>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</si>
  <si>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</si>
  <si>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</si>
  <si>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</si>
  <si>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</si>
  <si>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</si>
  <si>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</si>
  <si>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</si>
  <si>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</si>
  <si>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</si>
  <si>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</si>
  <si>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</si>
  <si>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</si>
  <si>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</si>
  <si>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</si>
  <si>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</si>
  <si>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</si>
  <si>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</si>
  <si>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</si>
  <si>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</si>
  <si>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</si>
  <si>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</si>
  <si>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</si>
  <si>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</si>
  <si>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</si>
  <si>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</si>
  <si>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</si>
  <si>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</si>
  <si>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</si>
  <si>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</si>
  <si>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</si>
  <si>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</si>
  <si>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</si>
  <si>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</si>
  <si>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</si>
  <si>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</si>
  <si>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</si>
  <si>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</si>
  <si>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</si>
  <si>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</si>
  <si>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</si>
  <si>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</si>
  <si>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</si>
  <si>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</si>
  <si>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</si>
  <si>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</si>
  <si>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</si>
  <si>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</si>
  <si>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</si>
  <si>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</si>
  <si>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</si>
  <si>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</si>
  <si>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</si>
  <si>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</si>
  <si>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</si>
  <si>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</si>
  <si>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</si>
  <si>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</si>
  <si>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</si>
  <si>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</si>
  <si>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</si>
  <si>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</si>
  <si>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</si>
  <si>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</si>
  <si>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</si>
  <si>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</si>
  <si>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</si>
  <si>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</si>
  <si>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</si>
  <si>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</si>
  <si>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</si>
  <si>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</si>
  <si>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</si>
  <si>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</si>
  <si>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</si>
  <si>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</si>
  <si>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</si>
  <si>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</si>
  <si>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</si>
  <si>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</si>
  <si>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</si>
  <si>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</si>
  <si>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</si>
  <si>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</si>
  <si>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</si>
  <si>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</si>
  <si>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</si>
  <si>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</si>
  <si>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</si>
  <si>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</si>
  <si>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</si>
  <si>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</si>
  <si>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</si>
  <si>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</si>
  <si>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</si>
  <si>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</si>
  <si>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</si>
  <si>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</si>
  <si>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</si>
  <si>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</si>
  <si>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</si>
  <si>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</si>
  <si>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</si>
  <si>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</si>
  <si>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</si>
  <si>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</si>
  <si>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</si>
  <si>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</si>
  <si>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</si>
  <si>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</si>
  <si>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</si>
  <si>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</si>
  <si>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</si>
  <si>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</si>
  <si>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</si>
  <si>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</si>
  <si>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</si>
  <si>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</si>
  <si>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</si>
  <si>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</si>
  <si>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</si>
  <si>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</si>
  <si>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</si>
  <si>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</si>
  <si>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</si>
  <si>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</si>
  <si>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</si>
  <si>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</si>
  <si>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</si>
  <si>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</si>
  <si>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</si>
  <si>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</si>
  <si>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</si>
  <si>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</si>
  <si>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</si>
  <si>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</si>
  <si>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</si>
  <si>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</si>
  <si>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</si>
  <si>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</si>
  <si>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</si>
  <si>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</si>
  <si>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</si>
  <si>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</si>
  <si>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</si>
  <si>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</si>
  <si>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</si>
  <si>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</si>
  <si>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</si>
  <si>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</si>
  <si>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</si>
  <si>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</si>
  <si>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</si>
  <si>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</si>
  <si>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</si>
  <si>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</si>
  <si>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</si>
  <si>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</si>
  <si>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</si>
  <si>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</si>
  <si>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</si>
  <si>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</si>
  <si>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</si>
  <si>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</si>
  <si>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</si>
  <si>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</si>
  <si>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</si>
  <si>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</si>
  <si>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</si>
  <si>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</si>
  <si>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</si>
  <si>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</si>
  <si>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</si>
  <si>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</si>
  <si>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</si>
  <si>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</si>
  <si>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</si>
  <si>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</si>
  <si>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</si>
  <si>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</si>
  <si>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</si>
  <si>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</si>
  <si>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</si>
  <si>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</si>
  <si>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</si>
  <si>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</si>
  <si>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</si>
  <si>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</si>
  <si>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</si>
  <si>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</si>
  <si>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</si>
  <si>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</si>
  <si>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</si>
  <si>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</si>
  <si>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</si>
  <si>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</si>
  <si>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</si>
  <si>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</si>
  <si>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</si>
  <si>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</si>
  <si>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</si>
  <si>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</si>
  <si>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</si>
  <si>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</si>
  <si>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</si>
  <si>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</si>
  <si>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</si>
  <si>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</si>
  <si>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</si>
  <si>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</si>
  <si>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</si>
  <si>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</si>
  <si>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</si>
  <si>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</si>
  <si>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</si>
  <si>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</si>
  <si>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</si>
  <si>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</si>
  <si>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</si>
  <si>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</si>
  <si>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</si>
  <si>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</si>
  <si>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</si>
  <si>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</si>
  <si>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</si>
  <si>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</si>
  <si>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</si>
  <si>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</si>
  <si>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</si>
  <si>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</si>
  <si>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</si>
  <si>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</si>
  <si>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</si>
  <si>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</si>
  <si>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</si>
  <si>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</si>
  <si>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</si>
  <si>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</si>
  <si>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</si>
  <si>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</si>
  <si>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</si>
  <si>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</si>
  <si>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</si>
  <si>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</si>
  <si>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</si>
  <si>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</si>
  <si>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</si>
  <si>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</si>
  <si>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</si>
  <si>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</si>
  <si>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</si>
  <si>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</si>
  <si>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</si>
  <si>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</si>
  <si>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</si>
  <si>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</si>
  <si>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</si>
  <si>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</si>
  <si>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</si>
  <si>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</si>
  <si>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</si>
  <si>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</si>
  <si>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</si>
  <si>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</si>
  <si>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</si>
  <si>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</si>
  <si>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</si>
  <si>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</si>
  <si>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</si>
  <si>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</si>
  <si>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</si>
  <si>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</si>
  <si>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</si>
  <si>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</si>
  <si>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</si>
  <si>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</si>
  <si>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</si>
  <si>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</si>
  <si>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</si>
  <si>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</si>
  <si>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</si>
  <si>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</si>
  <si>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</si>
  <si>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</si>
  <si>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</si>
  <si>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</si>
  <si>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</si>
  <si>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</si>
  <si>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</si>
  <si>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</si>
  <si>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</si>
  <si>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</si>
  <si>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</si>
  <si>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</si>
  <si>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</si>
  <si>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</si>
  <si>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</si>
  <si>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</si>
  <si>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</si>
  <si>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</si>
  <si>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</si>
  <si>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</si>
  <si>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</si>
  <si>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</si>
  <si>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</si>
  <si>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</si>
  <si>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</si>
  <si>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</si>
  <si>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</si>
  <si>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</si>
  <si>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</si>
  <si>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</si>
  <si>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</si>
  <si>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</si>
  <si>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</si>
  <si>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</si>
  <si>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</si>
  <si>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</si>
  <si>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</si>
  <si>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</si>
  <si>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</si>
  <si>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</si>
  <si>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</si>
  <si>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</si>
  <si>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</si>
  <si>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</si>
  <si>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</si>
  <si>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</si>
  <si>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</si>
  <si>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</si>
  <si>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</si>
  <si>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</si>
  <si>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</si>
  <si>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</si>
  <si>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</si>
  <si>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</si>
  <si>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</si>
  <si>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</si>
  <si>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</si>
  <si>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</si>
  <si>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</si>
  <si>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</si>
  <si>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</si>
  <si>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</si>
  <si>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</si>
  <si>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</si>
  <si>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</si>
  <si>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</si>
  <si>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</si>
  <si>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</si>
  <si>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</si>
  <si>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</si>
  <si>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</si>
  <si>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</si>
  <si>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</si>
  <si>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</si>
  <si>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</si>
  <si>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</si>
  <si>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</si>
  <si>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</si>
  <si>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</si>
  <si>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</si>
  <si>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</si>
  <si>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</si>
  <si>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</si>
  <si>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</si>
  <si>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</si>
  <si>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</si>
  <si>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</si>
  <si>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</si>
  <si>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</si>
  <si>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</si>
  <si>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</si>
  <si>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</si>
  <si>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</si>
  <si>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</si>
  <si>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</si>
  <si>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</si>
  <si>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</si>
  <si>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</si>
  <si>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</si>
  <si>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</si>
  <si>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</si>
  <si>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</si>
  <si>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</si>
  <si>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</si>
  <si>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</si>
  <si>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</si>
  <si>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</si>
  <si>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</si>
  <si>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</si>
  <si>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</si>
  <si>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</si>
  <si>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</si>
  <si>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</si>
  <si>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</si>
  <si>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</si>
  <si>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</si>
  <si>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</si>
  <si>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</si>
  <si>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</si>
  <si>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</si>
  <si>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</si>
  <si>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</si>
  <si>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</si>
  <si>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</si>
  <si>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</si>
  <si>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</si>
  <si>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</si>
  <si>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</si>
  <si>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</si>
  <si>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</si>
  <si>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</si>
  <si>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</si>
  <si>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</si>
  <si>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</si>
  <si>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</si>
  <si>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</si>
  <si>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</si>
  <si>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</si>
  <si>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</si>
  <si>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</si>
  <si>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</si>
  <si>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</si>
  <si>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</si>
  <si>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</si>
  <si>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</si>
  <si>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</si>
  <si>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</si>
  <si>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</si>
  <si>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</si>
  <si>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</si>
  <si>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</si>
  <si>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</si>
  <si>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</si>
  <si>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</si>
  <si>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</si>
  <si>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</si>
  <si>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</si>
  <si>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</si>
  <si>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</si>
  <si>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</si>
  <si>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</si>
  <si>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</si>
  <si>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</si>
  <si>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</si>
  <si>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</si>
  <si>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</si>
  <si>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</si>
  <si>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</si>
  <si>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</si>
  <si>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</si>
  <si>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</si>
  <si>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</si>
  <si>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</si>
  <si>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</si>
  <si>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</si>
  <si>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</si>
  <si>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</si>
  <si>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</si>
  <si>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</si>
  <si>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</si>
  <si>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</si>
  <si>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</si>
  <si>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</si>
  <si>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</si>
  <si>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</si>
  <si>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</si>
  <si>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</si>
  <si>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</si>
  <si>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</si>
  <si>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</si>
  <si>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</si>
  <si>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</si>
  <si>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</si>
  <si>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</si>
  <si>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</si>
  <si>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</si>
  <si>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</si>
  <si>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</si>
  <si>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</si>
  <si>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</si>
  <si>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</si>
  <si>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</si>
  <si>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</si>
  <si>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</si>
  <si>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</si>
  <si>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</si>
  <si>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</si>
  <si>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</si>
  <si>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</si>
  <si>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</si>
  <si>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</si>
  <si>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</si>
  <si>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</si>
  <si>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</si>
  <si>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</si>
  <si>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</si>
  <si>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</si>
  <si>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</si>
  <si>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</si>
  <si>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</si>
  <si>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</si>
  <si>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</si>
  <si>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</si>
  <si>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</si>
  <si>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</si>
  <si>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</si>
  <si>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</si>
  <si>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</si>
  <si>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</si>
  <si>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</si>
  <si>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</si>
  <si>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</si>
  <si>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</si>
  <si>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</si>
  <si>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</si>
  <si>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</si>
  <si>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</si>
  <si>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</si>
  <si>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</si>
  <si>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</si>
  <si>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</si>
  <si>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</si>
  <si>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</si>
  <si>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</si>
  <si>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</si>
  <si>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</si>
  <si>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</si>
  <si>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</si>
  <si>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</si>
  <si>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</si>
  <si>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</si>
  <si>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</si>
  <si>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</si>
  <si>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</si>
  <si>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</si>
  <si>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</si>
  <si>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</si>
  <si>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</si>
  <si>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</si>
  <si>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</si>
  <si>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</si>
  <si>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</si>
  <si>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</si>
  <si>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</si>
  <si>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</si>
  <si>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</si>
  <si>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</si>
  <si>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</si>
  <si>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</si>
  <si>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</si>
  <si>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</si>
  <si>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</si>
  <si>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</si>
  <si>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</si>
  <si>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</si>
  <si>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</si>
  <si>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</si>
  <si>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</si>
  <si>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</si>
  <si>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</si>
  <si>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</si>
  <si>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</si>
  <si>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</si>
  <si>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</si>
  <si>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</si>
  <si>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</si>
  <si>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</si>
  <si>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</si>
  <si>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</si>
  <si>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</si>
  <si>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</si>
  <si>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</si>
  <si>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</si>
  <si>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</si>
  <si>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</si>
  <si>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</si>
  <si>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</si>
  <si>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</si>
  <si>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</si>
  <si>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</si>
  <si>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</si>
  <si>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</si>
  <si>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</si>
  <si>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</si>
  <si>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</si>
  <si>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</si>
  <si>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</si>
  <si>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</si>
  <si>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</si>
  <si>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</si>
  <si>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</si>
  <si>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</si>
  <si>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</si>
  <si>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</si>
  <si>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</si>
  <si>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</si>
  <si>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</si>
  <si>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</si>
  <si>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</si>
  <si>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</si>
  <si>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</si>
  <si>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</si>
  <si>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</si>
  <si>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</si>
  <si>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</si>
  <si>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</si>
  <si>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</si>
  <si>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</si>
  <si>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</si>
  <si>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</si>
  <si>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</si>
  <si>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</si>
  <si>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</si>
  <si>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</si>
  <si>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</si>
  <si>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</si>
  <si>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</si>
  <si>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</si>
  <si>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</si>
  <si>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</si>
  <si>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</si>
  <si>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</si>
  <si>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</si>
  <si>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</si>
  <si>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</si>
  <si>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</si>
  <si>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</si>
  <si>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</si>
  <si>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</si>
  <si>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</si>
  <si>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</si>
  <si>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</si>
  <si>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</si>
  <si>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</si>
  <si>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</si>
  <si>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</si>
  <si>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</si>
  <si>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</si>
  <si>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</si>
  <si>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</si>
  <si>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</si>
  <si>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</si>
  <si>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</si>
  <si>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</si>
  <si>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</si>
  <si>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</si>
  <si>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</si>
  <si>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</si>
  <si>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</si>
  <si>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</si>
  <si>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</si>
  <si>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</si>
  <si>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</si>
  <si>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</si>
  <si>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</si>
  <si>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</si>
  <si>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</si>
  <si>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</si>
  <si>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</si>
  <si>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</si>
  <si>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</si>
  <si>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</si>
  <si>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</si>
  <si>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</si>
  <si>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</si>
  <si>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</si>
  <si>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</si>
  <si>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</si>
  <si>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</si>
  <si>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</si>
  <si>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</si>
  <si>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</si>
  <si>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</si>
  <si>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</si>
  <si>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</si>
  <si>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</si>
  <si>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</si>
  <si>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</si>
  <si>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</si>
  <si>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</si>
  <si>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</si>
  <si>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</si>
  <si>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</si>
  <si>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</si>
  <si>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</si>
  <si>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</si>
  <si>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</si>
  <si>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</si>
  <si>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</si>
  <si>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</si>
  <si>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</si>
  <si>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</si>
  <si>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</si>
  <si>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</si>
  <si>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</si>
  <si>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</si>
  <si>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</si>
  <si>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</si>
  <si>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</si>
  <si>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</si>
  <si>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</si>
  <si>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</si>
  <si>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</si>
  <si>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</si>
  <si>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</si>
  <si>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</si>
  <si>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</si>
  <si>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</si>
  <si>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</si>
  <si>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</si>
  <si>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</si>
  <si>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</si>
  <si>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</si>
  <si>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</si>
  <si>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</si>
  <si>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</si>
  <si>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</si>
  <si>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</si>
  <si>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</si>
  <si>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</si>
  <si>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</si>
  <si>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</si>
  <si>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</si>
  <si>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</si>
  <si>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</si>
  <si>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</si>
  <si>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</si>
  <si>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</si>
  <si>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</si>
  <si>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</si>
  <si>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</si>
  <si>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</si>
  <si>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</si>
  <si>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</si>
  <si>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</si>
  <si>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</si>
  <si>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</si>
  <si>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</si>
  <si>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</si>
  <si>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</si>
  <si>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</si>
  <si>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</si>
  <si>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</si>
  <si>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</si>
  <si>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</si>
  <si>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</si>
  <si>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</si>
  <si>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</si>
  <si>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</si>
  <si>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</si>
  <si>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</si>
  <si>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</si>
  <si>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</si>
  <si>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</si>
  <si>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</si>
  <si>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</si>
  <si>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</si>
  <si>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</si>
  <si>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</si>
  <si>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</si>
  <si>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</si>
  <si>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</si>
  <si>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</si>
  <si>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</si>
  <si>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</si>
  <si>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</si>
  <si>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</si>
  <si>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</si>
  <si>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</si>
  <si>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</si>
  <si>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</si>
  <si>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</si>
  <si>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</si>
  <si>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</si>
  <si>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</si>
  <si>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</si>
  <si>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</si>
  <si>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</si>
  <si>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</si>
  <si>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</si>
  <si>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</si>
  <si>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</si>
  <si>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</si>
  <si>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</si>
  <si>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</si>
  <si>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</si>
  <si>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</si>
  <si>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</si>
  <si>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</si>
  <si>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</si>
  <si>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</si>
  <si>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</si>
  <si>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</si>
  <si>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</si>
  <si>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</si>
  <si>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</si>
  <si>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</si>
  <si>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</si>
  <si>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</si>
  <si>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</si>
  <si>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</si>
  <si>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</si>
  <si>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</si>
  <si>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</si>
  <si>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</si>
  <si>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</si>
  <si>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</si>
  <si>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</si>
  <si>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</si>
  <si>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</si>
  <si>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</si>
  <si>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</si>
  <si>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</si>
  <si>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</si>
  <si>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</si>
  <si>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</si>
  <si>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</si>
  <si>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</si>
  <si>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</si>
  <si>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</si>
  <si>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</si>
  <si>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</si>
  <si>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</si>
  <si>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</si>
  <si>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</si>
  <si>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</si>
  <si>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</si>
  <si>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</si>
  <si>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</si>
  <si>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</si>
  <si>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</si>
  <si>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</si>
  <si>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</si>
  <si>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</si>
  <si>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</si>
  <si>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</si>
  <si>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</si>
  <si>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</si>
  <si>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</si>
  <si>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</si>
  <si>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</si>
  <si>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</si>
  <si>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</si>
  <si>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</si>
  <si>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</si>
  <si>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</si>
  <si>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</si>
  <si>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</si>
  <si>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</si>
  <si>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</si>
  <si>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</si>
  <si>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</si>
  <si>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</si>
  <si>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</si>
  <si>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</si>
  <si>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</si>
  <si>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</si>
  <si>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</si>
  <si>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</si>
  <si>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</si>
  <si>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</si>
  <si>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</si>
  <si>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</si>
  <si>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</si>
  <si>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</si>
  <si>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</si>
  <si>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</si>
  <si>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</si>
  <si>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</si>
  <si>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</si>
  <si>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</si>
  <si>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</si>
  <si>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</si>
  <si>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</si>
  <si>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</si>
  <si>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</si>
  <si>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</si>
  <si>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</si>
  <si>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</si>
  <si>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</si>
  <si>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</si>
  <si>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</si>
  <si>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</si>
  <si>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</si>
  <si>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</si>
  <si>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</si>
  <si>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</si>
  <si>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</si>
  <si>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</si>
  <si>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</si>
  <si>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</si>
  <si>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</si>
  <si>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</si>
  <si>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</si>
  <si>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</si>
  <si>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</si>
  <si>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</si>
  <si>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</si>
  <si>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</si>
  <si>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</si>
  <si>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</si>
  <si>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</si>
  <si>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</si>
  <si>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</si>
  <si>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</si>
  <si>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</si>
  <si>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</si>
  <si>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</si>
  <si>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</si>
  <si>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</si>
  <si>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</si>
  <si>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</si>
  <si>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</si>
  <si>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</si>
  <si>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</si>
  <si>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</si>
  <si>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</si>
  <si>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</si>
  <si>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</si>
  <si>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</si>
  <si>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</si>
  <si>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</si>
  <si>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</si>
  <si>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</si>
  <si>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</si>
  <si>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</si>
  <si>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</si>
  <si>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</si>
  <si>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</si>
  <si>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</si>
  <si>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</si>
  <si>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</si>
  <si>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</si>
  <si>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</si>
  <si>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</si>
  <si>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</si>
  <si>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</si>
  <si>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</si>
  <si>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</si>
  <si>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</si>
  <si>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</si>
  <si>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</si>
  <si>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</si>
  <si>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</si>
  <si>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</si>
  <si>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</si>
  <si>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</si>
  <si>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</si>
  <si>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</si>
  <si>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</si>
  <si>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</si>
  <si>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</si>
  <si>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</si>
  <si>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</si>
  <si>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</si>
  <si>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</si>
  <si>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</si>
  <si>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</si>
  <si>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</si>
  <si>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</si>
  <si>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</si>
  <si>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</si>
  <si>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</si>
  <si>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</si>
  <si>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</si>
  <si>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</si>
  <si>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</si>
  <si>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</si>
  <si>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</si>
  <si>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</si>
  <si>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</si>
  <si>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</si>
  <si>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</si>
  <si>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</si>
  <si>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</si>
  <si>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</si>
  <si>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</si>
  <si>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</si>
  <si>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</si>
  <si>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</si>
  <si>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</si>
  <si>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</si>
  <si>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</si>
  <si>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</si>
  <si>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</si>
  <si>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</si>
  <si>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</si>
  <si>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</si>
  <si>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</si>
  <si>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</si>
  <si>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</si>
  <si>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</si>
  <si>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</si>
  <si>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</si>
  <si>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</si>
  <si>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</si>
  <si>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</si>
  <si>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</si>
  <si>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</si>
  <si>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</si>
  <si>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</si>
  <si>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</si>
  <si>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</si>
  <si>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</si>
  <si>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</si>
  <si>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</si>
  <si>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</si>
  <si>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</si>
  <si>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</si>
  <si>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</si>
  <si>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</si>
  <si>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</si>
  <si>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</si>
  <si>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</si>
  <si>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</si>
  <si>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</si>
  <si>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</si>
  <si>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</si>
  <si>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</si>
  <si>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</si>
  <si>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</si>
  <si>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</si>
  <si>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</si>
  <si>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</si>
  <si>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</si>
  <si>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</si>
  <si>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</si>
  <si>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</si>
  <si>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</si>
  <si>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</si>
  <si>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</si>
  <si>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</si>
  <si>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</si>
  <si>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</si>
  <si>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</si>
  <si>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</si>
  <si>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</si>
  <si>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</si>
  <si>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</si>
  <si>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</si>
  <si>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</si>
  <si>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</si>
  <si>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</si>
  <si>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</si>
  <si>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</si>
  <si>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</si>
  <si>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</si>
  <si>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</si>
  <si>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</si>
  <si>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</si>
  <si>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</si>
  <si>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</si>
  <si>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</si>
  <si>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</si>
  <si>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</si>
  <si>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</si>
  <si>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</si>
  <si>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</si>
  <si>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</si>
  <si>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</si>
  <si>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</si>
  <si>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</si>
  <si>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</si>
  <si>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</si>
  <si>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</si>
  <si>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</si>
  <si>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</si>
  <si>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</si>
  <si>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</si>
  <si>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</si>
  <si>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</si>
  <si>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</si>
  <si>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</si>
  <si>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</si>
  <si>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</si>
  <si>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</si>
  <si>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</si>
  <si>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</si>
  <si>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</si>
  <si>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</si>
  <si>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</si>
  <si>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</si>
  <si>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</si>
  <si>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</si>
  <si>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</si>
  <si>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</si>
  <si>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</si>
  <si>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</si>
  <si>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</si>
  <si>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</si>
  <si>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</si>
  <si>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</si>
  <si>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</si>
  <si>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</si>
  <si>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</si>
  <si>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</si>
  <si>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</si>
  <si>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</si>
  <si>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</si>
  <si>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</si>
  <si>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</si>
  <si>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</si>
  <si>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</si>
  <si>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</si>
  <si>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</si>
  <si>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</si>
  <si>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</si>
  <si>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</si>
  <si>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</si>
  <si>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</si>
  <si>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</si>
  <si>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</si>
  <si>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</si>
  <si>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</si>
  <si>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</si>
  <si>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</si>
  <si>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</si>
  <si>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</si>
  <si>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</si>
  <si>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</si>
  <si>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</si>
  <si>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</si>
  <si>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</si>
  <si>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</si>
  <si>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</si>
  <si>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</si>
  <si>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</si>
  <si>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</si>
  <si>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</si>
  <si>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</si>
  <si>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</si>
  <si>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</si>
  <si>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</si>
  <si>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</si>
  <si>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</si>
  <si>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</si>
  <si>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</si>
  <si>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</si>
  <si>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</si>
  <si>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</si>
  <si>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</si>
  <si>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</si>
  <si>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</si>
  <si>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</si>
  <si>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</si>
  <si>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</si>
  <si>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</si>
  <si>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</si>
  <si>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</si>
  <si>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</si>
  <si>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</si>
  <si>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</si>
  <si>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</si>
  <si>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</si>
  <si>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</si>
  <si>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</si>
  <si>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</si>
  <si>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</si>
  <si>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</si>
  <si>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</si>
  <si>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</si>
  <si>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</si>
  <si>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</si>
  <si>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</si>
  <si>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</si>
  <si>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</si>
  <si>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</si>
  <si>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</si>
  <si>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</si>
  <si>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</si>
  <si>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</si>
  <si>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</si>
  <si>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</si>
  <si>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</si>
  <si>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</si>
  <si>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</si>
  <si>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</si>
  <si>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</si>
  <si>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</si>
  <si>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</si>
  <si>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</si>
  <si>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</si>
  <si>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</si>
  <si>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</si>
  <si>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</si>
  <si>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</si>
  <si>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</si>
  <si>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</si>
  <si>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</si>
  <si>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</si>
  <si>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</si>
  <si>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</si>
  <si>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</si>
  <si>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</si>
  <si>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</si>
  <si>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</si>
  <si>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</si>
  <si>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</si>
  <si>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</si>
  <si>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</si>
  <si>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</si>
  <si>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</si>
  <si>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</si>
  <si>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</si>
  <si>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</si>
  <si>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</si>
  <si>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</si>
  <si>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</si>
  <si>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</si>
  <si>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</si>
  <si>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</si>
  <si>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</si>
  <si>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</si>
  <si>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</si>
  <si>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</si>
  <si>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</si>
  <si>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</si>
  <si>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</si>
  <si>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</si>
  <si>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</si>
  <si>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</si>
  <si>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</si>
  <si>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</si>
  <si>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</si>
  <si>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</si>
  <si>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</si>
  <si>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</si>
  <si>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</si>
  <si>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</si>
  <si>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</si>
  <si>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</si>
  <si>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</si>
  <si>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</si>
  <si>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</si>
  <si>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</si>
  <si>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</si>
  <si>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</si>
  <si>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</si>
  <si>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</si>
  <si>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</si>
  <si>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</si>
  <si>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</si>
  <si>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</si>
  <si>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</si>
  <si>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</si>
  <si>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</si>
  <si>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</si>
  <si>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</si>
  <si>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</si>
  <si>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</si>
  <si>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</si>
  <si>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</si>
  <si>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</si>
  <si>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</si>
  <si>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</si>
  <si>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</si>
  <si>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</si>
  <si>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</si>
  <si>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</si>
  <si>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</si>
  <si>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</si>
  <si>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</si>
  <si>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</si>
  <si>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</si>
  <si>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</si>
  <si>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</si>
  <si>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</si>
  <si>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</si>
  <si>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</si>
  <si>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</si>
  <si>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</si>
  <si>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</si>
  <si>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</si>
  <si>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</si>
  <si>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</si>
  <si>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</si>
  <si>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</si>
  <si>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</si>
  <si>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</si>
  <si>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</si>
  <si>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</si>
  <si>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</si>
  <si>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</si>
  <si>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</si>
  <si>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</si>
  <si>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</si>
  <si>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</si>
  <si>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</si>
  <si>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</si>
  <si>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</si>
  <si>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</si>
  <si>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</si>
  <si>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</si>
  <si>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</si>
  <si>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</si>
  <si>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</si>
  <si>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</si>
  <si>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</si>
  <si>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</si>
  <si>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</si>
  <si>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</si>
  <si>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</si>
  <si>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</si>
  <si>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</si>
  <si>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</si>
  <si>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</si>
  <si>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</si>
  <si>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</si>
  <si>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</si>
  <si>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</si>
  <si>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</si>
  <si>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</si>
  <si>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</si>
  <si>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</si>
  <si>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</si>
  <si>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</si>
  <si>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</si>
  <si>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</si>
  <si>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</si>
  <si>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</si>
  <si>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</si>
  <si>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</si>
  <si>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</si>
  <si>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</si>
  <si>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</si>
  <si>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Critical</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</si>
  <si>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</si>
  <si>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</si>
  <si>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</si>
  <si>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</si>
  <si>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</si>
  <si>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</si>
  <si>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</si>
  <si>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</si>
  <si>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</si>
  <si>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</si>
  <si>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</si>
  <si>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</si>
  <si>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</si>
  <si>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</si>
  <si>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</si>
  <si>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</si>
  <si>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</si>
  <si>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</si>
  <si>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</si>
  <si>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</si>
  <si>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</si>
  <si>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</si>
  <si>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</si>
  <si>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</si>
  <si>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</si>
  <si>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</si>
  <si>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</si>
  <si>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</si>
  <si>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</si>
  <si>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</si>
  <si>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</si>
  <si>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</si>
  <si>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</si>
  <si>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</si>
  <si>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</si>
  <si>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</si>
  <si>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</si>
  <si>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</si>
  <si>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</si>
  <si>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</si>
  <si>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</si>
  <si>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</si>
  <si>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</si>
  <si>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</si>
  <si>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</si>
  <si>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</si>
  <si>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</si>
  <si>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</si>
  <si>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</si>
  <si>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</si>
  <si>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</si>
  <si>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</si>
  <si>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</si>
  <si>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</si>
  <si>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</si>
  <si>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</si>
  <si>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</si>
  <si>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</si>
  <si>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</si>
  <si>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</si>
  <si>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</si>
  <si>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</si>
  <si>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</si>
  <si>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</si>
  <si>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</si>
  <si>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</si>
  <si>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</si>
  <si>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</si>
  <si>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</si>
  <si>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</si>
  <si>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</si>
  <si>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</si>
  <si>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</si>
  <si>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</si>
  <si>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</si>
  <si>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</si>
  <si>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</si>
  <si>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</si>
  <si>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</si>
  <si>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</si>
  <si>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</si>
  <si>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</si>
  <si>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</si>
  <si>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</si>
  <si>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</si>
  <si>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</si>
  <si>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PCM-20251102-00001836</t>
  </si>
  <si>
    <t>60 m</t>
  </si>
  <si>
    <t>PCM-20251102-00001522</t>
  </si>
  <si>
    <t>LTE sector flapping due to loss issue / rectifier modules under arrange</t>
  </si>
  <si>
    <t>PCM-20251102-00001528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</si>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</sst>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300.86216886574402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t="s">
        <v>39024</v>
      </c>
      <c r="F3" s="135">
        <v>45963.735972222225</v>
      </c>
      <c r="G3" s="136">
        <f ca="1">IFERROR(NOW()-F3,"")</f>
        <v>7.4622569445637055E-2</v>
      </c>
      <c r="H3" s="135">
        <v>45963.735972222225</v>
      </c>
      <c r="I3" s="133" t="str">
        <f>IFERROR(VLOOKUP(D3,DB!A:F,6,0),"")</f>
        <v>Power Cube</v>
      </c>
      <c r="J3" s="133" t="str">
        <f>IFERROR(VLOOKUP(D3,DB!A:G,7,0),"")</f>
        <v>Good+No BB Design</v>
      </c>
      <c r="K3" s="137" t="s">
        <v>39025</v>
      </c>
      <c r="L3" s="138" t="str">
        <f>IFERROR(VLOOKUP(D3,DB!A:I,9,0),"")</f>
        <v>Latis</v>
      </c>
    </row>
    <row r="4" spans="1:15" ht="15" customHeight="1">
      <c r="A4" s="132"/>
      <c r="B4" s="133" t="str">
        <f>IFERROR(VLOOKUP(D4,DB!A:K,11,0),"")</f>
        <v/>
      </c>
      <c r="C4" s="133"/>
      <c r="D4" s="133"/>
      <c r="E4" s="134"/>
      <c r="F4" s="135"/>
      <c r="G4" s="136">
        <f ca="1">IFERROR(NOW()-F4,"")</f>
        <v>45963.81059479167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45963.81059479167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45963.81059479167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45963.81059479167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45963.81059479167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45963.81059479167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45963.81059479167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45963.81059479167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45963.81059479167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45963.81059479167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45963.81059479167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45963.81059479167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45963.81059479167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45963.81059479167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45963.81059479167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45963.81059479167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45963.81059479167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45963.81059479167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45963.81059479167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45963.81059479167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45963.81059479167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45963.81059479167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45963.81059479167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45963.81059479167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45963.81059479167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45963.81059479167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45963.81059479167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45963.81059479167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45963.81059479167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45963.81059479167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45963.81059479167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45963.81059479167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45963.81059479167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45963.81059479167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45963.81059479167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45963.81059479167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45963.81059479167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45963.81059479167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45963.81059479167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45963.81059479167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45963.81059479167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45963.81059479167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45963.81059479167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45963.81059479167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45963.81059479167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45963.81059479167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45963.81059479167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45963.81059479167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45963.81059479167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45963.81059479167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45963.81059479167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45963.81059479167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45963.81059479167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45963.81059479167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45963.81059479167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45963.81059479167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45963.81059479167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45963.81059479167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45963.81059479167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45963.81059479167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45963.81059479167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45963.81059479167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45963.81059479167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45963.81059479167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45963.81059479167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45963.81059479167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45963.81059479167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45963.81059479167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45963.81059479167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45963.81059479167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45963.81059479167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45963.81059479167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45963.81059479167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45963.81059479167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45963.81059479167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45963.81059479167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45963.81059479167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45963.81059479167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45963.81059479167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45963.81059479167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45963.81059479167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45963.81059479167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45963.81059479167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45963.81059479167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45963.81059479167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45963.81059479167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45963.81059479167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45963.81059479167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45963.81059479167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45963.81059479167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45963.81059479167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45963.81059479167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45963.81059479167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45963.81059479167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45963.81059479167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45963.81059479167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45963.81059479167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45963.81059479167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45963.81059479167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45963.81059479167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45963.81059479167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45963.81059479167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45963.81059479167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45963.81059479167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45963.81059479167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45963.81059479167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45963.81059479167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45963.81059479167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45963.81059479167</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45963.81059479167</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481F3F12-0432-4E3A-B946-C354B2A0D8BD}"/>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D10" sqref="D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138.81075682870869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5.0685114583393442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45963.81059479167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45963.81059479167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45963.81059479167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45963.81059479167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45963.81059479167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45963.81059479167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45963.81059479167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45963.81059479167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45963.81059479167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45963.81059479167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45963.81059479167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45963.81059479167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45963.81059479167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45963.81059479167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45963.81059479167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45963.81059479167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45963.81059479167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45963.81059479167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45963.81059479167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45963.81059479167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45963.81059479167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45963.81059479167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45963.81059479167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45963.81059479167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45963.81059479167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45963.81059479167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45963.81059479167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45963.81059479167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45963.81059479167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45963.81059479167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45963.81059479167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45963.81059479167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45963.81059479167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45963.81059479167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45963.81059479167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45963.81059479167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45963.81059479167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45963.81059479167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45963.81059479167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45963.81059479167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45963.81059479167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45963.81059479167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45963.81059479167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45963.81059479167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45963.81059479167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45963.81059479167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45963.81059479167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45963.81059479167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45963.81059479167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45963.81059479167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45963.81059479167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45963.81059479167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45963.81059479167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45963.81059479167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45963.81059479167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45963.81059479167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45963.81059479167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45963.81059479167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45963.81059479167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45963.81059479167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45963.81059479167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45963.81059479167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45963.81059479167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45963.81059479167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45963.81059479167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45963.81059479167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45963.81059479167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45963.81059479167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45963.81059479167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45963.81059479167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45963.81059479167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45963.81059479167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45963.81059479167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45963.81059479167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45963.81059479167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45963.81059479167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45963.81059479167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45963.81059479167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45963.81059479167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45963.81059479167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45963.81059479167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45963.81059479167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45963.81059479167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45963.81059479167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45963.81059479167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45963.81059479167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45963.81059479167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45963.81059479167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45963.81059479167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45963.81059479167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45963.81059479167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45963.81059479167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45963.81059479167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45963.81059479167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45963.81059479167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45963.81059479167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45963.81059479167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45963.81059479167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45963.81059479167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45963.81059479167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45963.81059479167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45963.81059479167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45963.81059479167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45963.81059479167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45963.81059479167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45963.81059479167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45963.81059479167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45963.81059479167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45963.81059479167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45963.81059479167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45963.81059479167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45963.81059479167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45963.81059479167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45963.81059479167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45963.81059479167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45963.81059479167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45963.81059479167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45963.81059479167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45963.81059479167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45963.81059479167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45963.81059479167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45963.81059479167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45963.81059479167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45963.81059479167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45963.81059479167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45963.81059479167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45963.81059479167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45963.81059479167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45963.81059479167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45963.81059479167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45963.81059479167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45963.81059479167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45963.81059479167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45963.81059479167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45963.81059479167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45963.81059479167</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45963.81059479167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45963.81059479167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45963.81059479167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45963.81059479167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45963.81059479167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45963.81059479167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45963.81059479167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45963.81059479167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45963.81059479167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45963.81059479167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45963.81059479167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45963.81059479167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45963.81059479167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45963.81059479167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45963.81059479167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45963.81059479167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45963.81059479167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45963.81059479167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45963.81059479167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45963.81059479167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45963.81059479167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45963.81059479167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45963.81059479167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45963.81059479167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45963.81059479167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45963.81059479167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45963.81059479167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45963.81059479167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45963.81059479167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45963.81059479167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45963.81059479167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45963.81059479167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45963.81059479167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45963.81059479167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45963.81059479167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45963.81059479167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45963.81059479167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45963.81059479167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45963.81059479167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45963.81059479167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45963.81059479167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45963.81059479167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45963.81059479167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45963.81059479167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45963.81059479167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45963.81059479167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45963.81059479167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45963.81059479167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45963.81059479167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45963.81059479167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45963.81059479167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45963.81059479167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45963.81059479167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45963.81059479167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45963.81059479167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45963.81059479167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45963.81059479167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45963.81059479167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45963.81059479167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45963.81059479167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45963.81059479167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45963.81059479167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45963.81059479167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45963.81059479167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45963.81059479167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45963.81059479167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45963.81059479167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45963.81059479167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45963.81059479167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45963.81059479167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45963.81059479167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45963.81059479167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45963.81059479167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45963.81059479167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45963.81059479167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45963.81059479167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45963.81059479167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45963.81059479167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45963.81059479167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45963.81059479167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45963.81059479167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45963.81059479167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45963.81059479167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45963.81059479167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45963.81059479167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45963.81059479167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45963.81059479167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45963.81059479167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45963.81059479167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45963.81059479167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45963.81059479167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45963.81059479167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45963.81059479167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45963.81059479167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45963.81059479167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45963.81059479167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45963.81059479167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45963.81059479167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45963.81059479167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45963.81059479167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45963.81059479167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45963.81059479167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45963.81059479167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45963.81059479167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45963.81059479167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45963.81059479167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45963.81059479167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45963.81059479167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45963.81059479167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45963.81059479167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45963.81059479167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45963.81059479167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45963.81059479167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45963.81059479167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45963.81059479167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45963.81059479167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45963.81059479167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45963.81059479167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45963.81059479167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45963.81059479167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45963.81059479167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45963.81059479167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45963.81059479167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45963.81059479167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45963.81059479167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45963.81059479167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45963.81059479167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45963.81059479167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45963.81059479167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45963.81059479167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45963.81059479167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45963.81059479167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45963.81059479167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45963.81059479167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45963.81059479167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45963.81059479167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45963.81059479167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45963.81059479167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45963.81059479167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45963.81059479167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45963.81059479167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45963.81059479167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45963.81059479167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45963.81059479167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45963.81059479167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45963.81059479167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45963.81059479167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45963.81059479167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45963.81059479167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45963.81059479167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45963.81059479167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45963.81059479167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45963.81059479167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45963.81059479167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45963.81059479167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45963.81059479167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45963.81059479167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45963.81059479167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45963.81059479167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45963.81059479167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45963.81059479167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45963.81059479167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45963.81059479167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45963.81059479167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45963.81059479167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45963.81059479167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45963.81059479167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45963.81059479167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45963.81059479167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45963.81059479167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45963.81059479167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45963.81059479167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45963.81059479167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45963.81059479167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45963.81059479167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45963.81059479167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45963.81059479167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45963.81059479167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45963.81059479167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45963.81059479167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45963.81059479167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45963.81059479167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45963.81059479167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45963.81059479167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45963.81059479167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45963.81059479167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45963.81059479167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45963.81059479167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45963.81059479167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45963.81059479167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45963.81059479167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45963.81059479167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45963.81059479167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45963.81059479167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45963.81059479167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45963.81059479167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45963.81059479167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45963.81059479167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45963.81059479167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45963.81059479167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45963.81059479167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45963.81059479167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45963.81059479167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45963.81059479167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45963.81059479167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45963.81059479167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45963.81059479167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45963.81059479167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45963.81059479167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45963.81059479167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45963.81059479167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45963.81059479167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45963.81059479167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45963.81059479167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45963.81059479167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45963.81059479167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45963.81059479167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45963.81059479167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45963.81059479167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45963.81059479167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45963.81059479167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45963.81059479167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45963.81059479167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45963.81059479167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45963.81059479167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45963.81059479167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45963.81059479167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45963.81059479167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45963.81059479167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45963.81059479167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45963.81059479167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45963.81059479167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45963.81059479167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45963.81059479167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45963.81059479167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45963.81059479167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45963.81059479167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45963.81059479167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45963.81059479167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45963.81059479167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45963.81059479167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45963.81059479167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45963.81059479167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45963.81059479167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45963.81059479167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45963.81059479167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45963.81059479167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45963.81059479167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45963.81059479167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45963.81059479167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45963.81059479167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45963.81059479167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45963.81059479167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45963.81059479167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45963.81059479167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45963.81059479167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45963.81059479167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45963.81059479167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45963.81059479167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45963.81059479167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45963.81059479167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45963.81059479167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45963.81059479167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45963.81059479167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45963.81059479167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45963.81059479167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45963.81059479167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45963.81059479167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45963.81059479167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45963.81059479167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45963.81059479167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45963.81059479167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45963.81059479167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45963.81059479167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45963.81059479167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45963.81059479167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45963.81059479167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45963.81059479167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45963.81059479167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45963.81059479167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45963.81059479167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45963.81059479167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45963.81059479167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45963.81059479167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45963.81059479167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45963.81059479167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45963.81059479167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45963.81059479167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45963.81059479167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45963.81059479167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45963.81059479167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45963.81059479167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45963.81059479167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45963.81059479167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45963.81059479167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45963.81059479167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45963.81059479167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45963.81059479167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45963.81059479167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45963.81059479167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45963.81059479167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45963.81059479167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45963.81059479167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45963.81059479167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45963.81059479167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45963.81059479167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45963.81059479167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45963.81059479167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45963.81059479167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45963.81059479167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45963.81059479167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45963.81059479167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45963.81059479167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45963.81059479167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45963.81059479167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45963.81059479167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45963.81059479167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45963.81059479167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45963.81059479167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45963.81059479167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45963.81059479167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45963.81059479167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45963.81059479167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45963.81059479167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45963.81059479167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45963.81059479167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45963.81059479167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45963.81059479167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45963.81059479167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45963.81059479167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45963.81059479167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45963.81059479167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45963.81059479167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45963.81059479167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45963.81059479167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45963.81059479167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45963.81059479167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45963.81059479167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45963.81059479167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45963.81059479167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45963.81059479167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45963.81059479167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45963.81059479167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45963.81059479167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45963.81059479167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45963.81059479167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45963.81059479167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45963.81059479167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45963.81059479167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45963.81059479167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45963.81059479167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45963.81059479167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45963.81059479167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45963.81059479167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45963.81059479167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45963.81059479167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45963.81059479167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45963.81059479167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45963.81059479167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45963.81059479167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45963.81059479167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45963.81059479167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45963.81059479167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45963.81059479167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45963.81059479167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45963.81059479167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45963.81059479167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45963.81059479167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45963.81059479167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45963.81059479167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45963.81059479167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45963.81059479167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45963.81059479167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45963.81059479167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45963.81059479167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45963.81059479167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45963.81059479167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45963.81059479167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45963.81059479167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45963.81059479167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45963.81059479167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45963.81059479167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45963.81059479167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45963.81059479167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45963.81059479167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45963.81059479167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45963.81059479167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45963.81059479167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45963.81059479167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45963.81059479167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45963.81059479167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45963.81059479167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45963.81059479167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45963.81059479167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45963.81059479167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45963.81059479167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45963.81059479167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45963.81059479167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45963.81059479167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45963.81059479167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45963.81059479167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45963.81059479167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45963.81059479167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45963.81059479167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45963.81059479167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45963.81059479167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45963.81059479167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45963.81059479167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45963.81059479167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45963.81059479167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45963.81059479167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45963.81059479167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45963.81059479167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45963.81059479167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45963.81059479167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45963.81059479167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45963.81059479167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45963.81059479167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45963.81059479167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45963.81059479167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45963.81059479167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45963.81059479167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45963.81059479167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45963.81059479167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45963.81059479167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45963.81059479167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45963.81059479167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45963.81059479167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45963.81059479167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45963.81059479167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45963.81059479167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45963.81059479167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45963.81059479167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45963.81059479167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45963.81059479167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45963.81059479167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45963.81059479167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45963.81059479167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45963.81059479167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45963.81059479167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45963.81059479167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45963.81059479167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45963.81059479167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45963.81059479167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45963.81059479167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45963.81059479167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45963.81059479167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45963.81059479167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45963.81059479167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45963.81059479167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45963.81059479167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45963.81059479167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45963.81059479167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45963.81059479167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45963.81059479167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45963.81059479167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45963.81059479167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45963.81059479167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45963.81059479167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45963.81059479167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45963.81059479167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45963.81059479167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45963.81059479167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45963.81059479167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45963.81059479167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45963.81059479167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45963.81059479167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45963.81059479167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45963.81059479167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45963.81059479167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45963.81059479167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45963.81059479167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45963.81059479167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45963.81059479167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45963.81059479167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45963.81059479167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45963.81059479167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45963.81059479167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45963.81059479167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45963.81059479167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45963.81059479167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45963.81059479167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45963.81059479167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45963.81059479167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45963.81059479167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45963.81059479167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45963.81059479167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45963.81059479167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45963.81059479167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45963.81059479167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45963.81059479167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45963.81059479167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45963.81059479167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45963.81059479167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45963.81059479167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45963.81059479167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45963.81059479167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45963.81059479167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45963.81059479167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45963.81059479167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45963.81059479167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45963.81059479167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45963.81059479167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45963.81059479167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45963.81059479167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45963.81059479167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45963.81059479167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45963.81059479167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45963.81059479167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45963.81059479167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45963.81059479167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45963.81059479167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45963.81059479167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45963.81059479167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45963.81059479167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45963.81059479167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45963.81059479167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45963.81059479167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45963.81059479167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45963.81059479167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45963.81059479167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45963.81059479167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45963.81059479167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45963.81059479167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45963.81059479167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45963.81059479167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45963.81059479167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45963.81059479167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45963.81059479167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45963.81059479167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45963.81059479167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45963.81059479167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45963.81059479167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45963.81059479167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45963.81059479167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45963.81059479167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45963.81059479167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45963.81059479167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45963.81059479167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45963.81059479167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45963.81059479167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45963.81059479167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45963.81059479167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45963.81059479167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45963.81059479167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45963.81059479167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45963.81059479167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45963.81059479167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45963.81059479167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45963.81059479167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45963.81059479167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45963.81059479167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45963.81059479167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45963.81059479167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45963.81059479167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45963.81059479167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45963.81059479167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45963.81059479167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45963.81059479167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45963.81059479167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45963.81059479167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45963.81059479167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45963.81059479167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45963.81059479167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45963.81059479167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45963.81059479167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45963.81059479167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45963.81059479167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45963.81059479167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45963.81059479167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45963.81059479167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45963.81059479167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45963.81059479167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45963.81059479167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45963.81059479167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45963.81059479167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45963.81059479167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45963.81059479167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45963.81059479167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45963.81059479167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45963.81059479167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45963.81059479167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45963.81059479167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45963.81059479167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45963.81059479167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45963.81059479167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45963.81059479167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45963.81059479167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45963.81059479167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45963.81059479167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45963.81059479167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45963.81059479167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45963.81059479167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45963.81059479167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45963.81059479167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45963.81059479167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45963.81059479167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45963.81059479167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45963.81059479167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45963.81059479167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45963.81059479167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45963.81059479167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45963.81059479167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45963.81059479167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45963.81059479167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45963.81059479167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45963.81059479167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45963.81059479167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45963.81059479167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45963.81059479167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45963.81059479167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45963.81059479167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45963.81059479167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45963.81059479167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45963.81059479167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45963.81059479167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45963.81059479167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45963.81059479167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45963.81059479167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45963.81059479167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45963.81059479167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45963.81059479167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45963.81059479167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45963.81059479167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45963.81059479167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45963.81059479167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45963.81059479167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45963.81059479167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45963.81059479167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45963.81059479167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45963.81059479167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45963.81059479167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45963.81059479167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45963.81059479167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45963.81059479167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45963.81059479167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45963.81059479167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45963.81059479167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45963.81059479167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45963.81059479167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45963.81059479167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45963.81059479167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45963.81059479167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45963.81059479167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45963.81059479167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45963.81059479167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45963.81059479167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45963.81059479167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45963.81059479167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45963.81059479167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45963.81059479167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45963.81059479167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45963.81059479167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45963.81059479167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45963.81059479167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45963.81059479167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45963.81059479167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45963.81059479167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45963.81059479167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45963.81059479167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45963.81059479167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45963.81059479167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45963.81059479167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45963.81059479167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45963.81059479167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45963.81059479167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45963.81059479167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45963.81059479167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45963.81059479167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45963.81059479167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45963.81059479167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45963.81059479167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45963.81059479167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45963.81059479167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45963.81059479167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45963.81059479167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45963.81059479167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45963.81059479167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45963.81059479167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45963.81059479167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45963.81059479167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45963.81059479167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45963.81059479167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45963.81059479167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45963.81059479167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45963.81059479167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45963.81059479167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45963.81059479167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45963.81059479167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45963.81059479167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45963.81059479167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45963.81059479167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45963.81059479167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45963.81059479167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45963.81059479167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45963.81059479167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45963.81059479167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45963.81059479167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45963.81059479167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45963.81059479167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45963.81059479167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45963.81059479167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45963.81059479167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45963.81059479167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45963.81059479167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45963.81059479167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45963.81059479167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45963.81059479167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45963.81059479167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45963.81059479167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45963.81059479167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45963.81059479167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45963.81059479167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45963.81059479167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45963.81059479167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45963.81059479167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45963.81059479167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45963.81059479167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45963.81059479167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45963.81059479167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45963.81059479167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45963.81059479167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45963.81059479167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45963.81059479167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45963.81059479167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45963.81059479167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45963.81059479167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45963.81059479167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45963.81059479167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45963.81059479167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45963.81059479167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45963.81059479167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45963.81059479167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45963.81059479167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45963.81059479167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45963.81059479167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45963.81059479167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45963.81059479167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45963.81059479167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45963.81059479167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45963.81059479167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45963.81059479167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45963.81059479167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45963.81059479167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45963.81059479167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45963.81059479167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45963.81059479167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45963.81059479167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45963.81059479167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45963.81059479167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45963.81059479167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45963.81059479167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45963.81059479167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45963.81059479167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45963.81059479167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45963.81059479167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45963.81059479167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45963.81059479167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45963.81059479167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45963.81059479167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45963.81059479167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45963.81059479167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45963.81059479167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45963.81059479167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45963.81059479167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45963.81059479167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45963.81059479167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45963.81059479167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45963.81059479167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45963.81059479167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45963.81059479167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45963.81059479167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45963.81059479167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45963.81059479167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45963.81059479167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45963.81059479167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45963.81059479167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45963.81059479167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45963.81059479167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45963.81059479167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45963.81059479167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45963.81059479167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45963.81059479167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45963.81059479167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45963.81059479167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45963.81059479167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45963.81059479167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45963.81059479167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45963.81059479167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45963.81059479167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45963.81059479167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45963.81059479167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45963.81059479167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45963.81059479167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45963.81059479167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45963.81059479167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45963.81059479167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45963.81059479167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45963.81059479167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45963.81059479167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45963.81059479167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45963.81059479167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45963.81059479167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45963.81059479167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45963.81059479167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45963.81059479167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45963.81059479167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45963.81059479167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45963.81059479167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45963.81059479167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45963.81059479167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45963.81059479167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45963.81059479167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45963.81059479167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45963.81059479167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45963.81059479167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45963.81059479167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45963.81059479167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45963.81059479167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45963.81059479167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45963.81059479167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45963.81059479167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45963.81059479167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45963.81059479167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45963.81059479167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45963.81059479167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45963.81059479167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45963.81059479167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45963.81059479167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45963.81059479167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45963.81059479167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45963.81059479167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45963.81059479167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45963.81059479167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45963.81059479167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45963.81059479167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45963.81059479167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45963.81059479167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45963.81059479167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45963.81059479167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45963.81059479167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45963.81059479167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45963.81059479167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45963.81059479167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45963.81059479167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45963.81059479167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45963.81059479167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45963.81059479167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45963.81059479167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45963.81059479167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45963.81059479167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45963.81059479167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45963.81059479167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45963.81059479167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45963.81059479167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45963.81059479167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45963.81059479167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45963.81059479167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45963.81059479167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45963.81059479167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45963.81059479167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45963.81059479167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45963.81059479167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45963.81059479167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45963.81059479167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45963.81059479167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45963.81059479167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45963.81059479167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45963.81059479167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45963.81059479167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45963.81059479167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45963.81059479167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45963.81059479167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45963.81059479167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45963.81059479167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45963.81059479167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45963.81059479167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45963.81059479167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45963.81059479167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45963.81059479167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45963.81059479167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45963.81059479167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45963.81059479167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45963.81059479167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45963.81059479167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45963.81059479167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45963.81059479167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45963.81059479167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45963.81059479167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45963.81059479167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45963.81059479167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45963.81059479167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45963.81059479167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45963.81059479167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45963.81059479167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45963.81059479167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45963.81059479167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45963.81059479167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45963.81059479167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45963.81059479167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45963.81059479167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45963.81059479167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45963.81059479167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45963.81059479167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45963.81059479167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45963.81059479167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45963.81059479167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45963.81059479167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45963.81059479167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45963.81059479167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45963.81059479167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45963.81059479167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45963.81059479167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45963.81059479167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45963.81059479167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45963.81059479167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45963.81059479167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45963.81059479167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45963.81059479167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45963.81059479167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45963.81059479167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45963.81059479167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45963.81059479167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45963.81059479167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45963.81059479167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45963.81059479167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45963.81059479167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45963.81059479167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45963.81059479167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45963.81059479167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45963.81059479167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45963.81059479167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45963.81059479167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45963.81059479167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45963.81059479167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45963.81059479167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45963.81059479167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45963.81059479167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45963.81059479167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45963.81059479167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45963.81059479167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45963.81059479167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45963.81059479167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45963.81059479167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45963.81059479167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45963.81059479167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45963.81059479167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45963.81059479167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45963.81059479167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45963.81059479167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45963.81059479167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45963.81059479167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45963.81059479167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45963.81059479167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45963.81059479167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45963.81059479167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45963.81059479167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45963.81059479167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45963.81059479167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45963.81059479167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45963.81059479167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45963.81059479167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45963.81059479167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45963.81059479167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45963.81059479167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45963.81059479167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45963.81059479167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45963.81059479167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45963.81059479167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45963.81059479167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45963.81059479167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45963.81059479167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45963.81059479167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45963.81059479167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45963.81059479167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45963.81059479167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45963.81059479167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45963.81059479167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45963.81059479167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45963.81059479167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45963.81059479167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45963.81059479167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45963.81059479167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45963.81059479167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45963.81059479167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45963.81059479167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45963.81059479167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45963.81059479167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45963.81059479167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45963.81059479167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45963.81059479167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45963.81059479167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45963.81059479167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45963.81059479167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45963.81059479167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45963.81059479167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45963.81059479167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45963.81059479167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45963.81059479167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45963.81059479167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45963.81059479167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45963.81059479167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45963.81059479167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45963.81059479167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45963.81059479167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45963.81059479167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45963.81059479167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45963.81059479167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45963.81059479167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45963.81059479167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45963.81059479167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45963.81059479167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45963.81059479167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45963.81059479167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45963.81059479167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45963.81059479167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45963.81059479167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45963.81059479167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45963.81059479167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45963.81059479167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45963.81059479167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45963.81059479167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45963.81059479167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45963.81059479167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45963.81059479167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45963.81059479167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45963.81059479167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45963.81059479167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45963.81059479167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45963.81059479167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45963.81059479167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45963.81059479167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45963.81059479167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45963.81059479167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45963.81059479167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45963.81059479167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45963.81059479167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45963.81059479167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45963.81059479167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45963.81059479167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45963.81059479167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45963.81059479167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45963.81059479167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45963.81059479167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45963.81059479167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45963.81059479167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45963.81059479167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45963.81059479167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45963.81059479167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45963.81059479167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45963.81059479167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45963.81059479167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45963.81059479167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45963.81059479167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45963.81059479167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45963.81059479167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45963.81059479167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45963.81059479167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45963.81059479167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45963.81059479167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45963.81059479167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45963.81059479167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45963.81059479167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45963.81059479167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45963.81059479167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45963.81059479167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45963.81059479167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45963.81059479167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45963.81059479167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45963.81059479167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45963.81059479167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45963.81059479167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45963.81059479167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45963.81059479167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45963.81059479167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45963.81059479167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260.32987719907396</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31199</v>
      </c>
      <c r="E3" s="97" t="s">
        <v>39021</v>
      </c>
      <c r="F3" s="122">
        <v>45963.776388888888</v>
      </c>
      <c r="G3" s="123">
        <f ca="1">IFERROR(NOW()-F3,"")</f>
        <v>3.420590278255986E-2</v>
      </c>
      <c r="H3" s="122">
        <v>45963.742094907408</v>
      </c>
      <c r="I3" s="118" t="str">
        <f>IFERROR(VLOOKUP(D3,DB!A:F,6,0),"")</f>
        <v>SCECO</v>
      </c>
      <c r="J3" s="118" t="str">
        <f>IFERROR(VLOOKUP(D3,DB!A:G,7,0),"")</f>
        <v>Dead</v>
      </c>
      <c r="K3" s="124" t="s">
        <v>39112</v>
      </c>
      <c r="L3" s="120" t="str">
        <f>IFERROR(VLOOKUP(D3,DB!A:I,9,0),"")</f>
        <v>Latis</v>
      </c>
    </row>
    <row r="4" spans="1:16" ht="15" customHeight="1">
      <c r="A4" s="118" t="s">
        <v>39113</v>
      </c>
      <c r="B4" s="118" t="str">
        <f>IFERROR(VLOOKUP(D4,DB!A:K,11,0),"")</f>
        <v>R4</v>
      </c>
      <c r="C4" s="119">
        <v>1</v>
      </c>
      <c r="D4" s="120" t="s">
        <v>29054</v>
      </c>
      <c r="E4" s="97" t="s">
        <v>39021</v>
      </c>
      <c r="F4" s="122">
        <v>45963.6562962963</v>
      </c>
      <c r="G4" s="123">
        <f ca="1">IFERROR(NOW()-F4,"")</f>
        <v>0.15429849537031259</v>
      </c>
      <c r="H4" s="122">
        <v>45963.779872685183</v>
      </c>
      <c r="I4" s="118" t="str">
        <f>IFERROR(VLOOKUP(D4,DB!A:F,6,0),"")</f>
        <v>SCECO</v>
      </c>
      <c r="J4" s="118" t="str">
        <f>IFERROR(VLOOKUP(D4,DB!A:G,7,0),"")</f>
        <v>Dead+Dead</v>
      </c>
      <c r="K4" s="124" t="s">
        <v>39114</v>
      </c>
      <c r="L4" s="120" t="str">
        <f>IFERROR(VLOOKUP(D4,DB!A:I,9,0),"")</f>
        <v>Latis</v>
      </c>
    </row>
    <row r="5" spans="1:16" ht="15" customHeight="1">
      <c r="A5" s="118" t="s">
        <v>39115</v>
      </c>
      <c r="B5" s="118" t="str">
        <f>IFERROR(VLOOKUP(D5,DB!A:K,11,0),"")</f>
        <v>R4</v>
      </c>
      <c r="C5" s="119">
        <v>1</v>
      </c>
      <c r="D5" s="120" t="s">
        <v>34191</v>
      </c>
      <c r="E5" s="97" t="s">
        <v>39021</v>
      </c>
      <c r="F5" s="122">
        <v>45963.657048611109</v>
      </c>
      <c r="G5" s="123">
        <f ca="1">IFERROR(NOW()-F5,"")</f>
        <v>0.15354618056153413</v>
      </c>
      <c r="H5" s="122">
        <v>45963.781805555554</v>
      </c>
      <c r="I5" s="118" t="str">
        <f>IFERROR(VLOOKUP(D5,DB!A:F,6,0),"")</f>
        <v>SCECO</v>
      </c>
      <c r="J5" s="118" t="str">
        <f>IFERROR(VLOOKUP(D5,DB!A:G,7,0),"")</f>
        <v>Dead</v>
      </c>
      <c r="K5" s="124" t="s">
        <v>39114</v>
      </c>
      <c r="L5" s="120" t="str">
        <f>IFERROR(VLOOKUP(D5,DB!A:I,9,0),"")</f>
        <v>Latis</v>
      </c>
    </row>
    <row r="6" spans="1:16" ht="15" customHeight="1">
      <c r="A6" s="118"/>
      <c r="B6" s="118" t="str">
        <f>IFERROR(VLOOKUP(D6,DB!A:K,11,0),"")</f>
        <v/>
      </c>
      <c r="C6" s="119"/>
      <c r="D6" s="120"/>
      <c r="E6" s="97" t="s">
        <v>39021</v>
      </c>
      <c r="F6" s="122"/>
      <c r="G6" s="123">
        <f ca="1">IFERROR(NOW()-F6,"")</f>
        <v>45963.81059479167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45963.81059479167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45963.81059479167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45963.81059479167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45963.81059479167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45963.81059479167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45963.81059479167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45963.81059479167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45963.81059479167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45963.81059479167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45963.81059479167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45963.81059479167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45963.81059479167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45963.81059479167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45963.81059479167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45963.81059479167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45963.81059479167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45963.81059479167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45963.81059479167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45963.81059479167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45963.81059479167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45963.81059479167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45963.81059479167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45963.81059479167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45963.81059479167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45963.81059479167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45963.81059479167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45963.81059479167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45963.81059479167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45963.81059479167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45963.81059479167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45963.81059479167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45963.81059479167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45963.81059479167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45963.81059479167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45963.81059479167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45963.81059479167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45963.81059479167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45963.81059479167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45963.81059479167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45963.81059479167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45963.81059479167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45963.81059479167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45963.81059479167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45963.81059479167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45963.81059479167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45963.81059479167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45963.81059479167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45963.81059479167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45963.81059479167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45963.81059479167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45963.81059479167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45963.81059479167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45963.81059479167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45963.81059479167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45963.81059479167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45963.81059479167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45963.81059479167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45963.81059479167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45963.81059479167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45963.81059479167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45963.81059479167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45963.81059479167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45963.81059479167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45963.81059479167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45963.81059479167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45963.81059479167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45963.81059479167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45963.81059479167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45963.81059479167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45963.81059479167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45963.81059479167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45963.81059479167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45963.81059479167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45963.81059479167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45963.81059479167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45963.81059479167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45963.81059479167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45963.81059479167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45963.81059479167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45963.81059479167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45963.81059479167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45963.81059479167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45963.81059479167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45963.81059479167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45963.81059479167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45963.81059479167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45963.81059479167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45963.81059479167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45963.81059479167</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45963.81059479167</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71.978534606481844</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37.621717476853519</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15.149483680557751</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45963.81059479167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45963.81059479167</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45963.81059479167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45963.81059479167</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45963.81059479167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45963.81059479167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45963.81059479167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45963.81059479167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45963.81059479167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45963.81059479167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45963.81059479167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45963.81059479167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45963.81059479167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45963.81059479167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45963.81059479167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45963.81059479167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45963.81059479167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45963.81059479167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45963.81059479167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45963.81059479167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45963.81059479167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45963.81059479167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45963.81059479167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45963.81059479167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45963.81059479167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45963.81059479167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45963.81059479167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45963.81059479167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45963.81059479167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45963.81059479167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45963.81059479167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45963.81059479167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45963.81059479167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45963.81059479167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45963.81059479167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45963.81059479167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45963.81059479167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45963.81059479167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45963.81059479167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45963.81059479167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45963.81059479167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45963.81059479167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45963.81059479167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45963.81059479167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45963.81059479167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45963.81059479167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45963.81059479167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45963.81059479167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45963.81059479167</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45963.81059479167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45963.81059479167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45963.81059479167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45963.81059479167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45963.81059479167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45963.81059479167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45963.81059479167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45963.81059479167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45963.81059479167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45963.81059479167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45963.81059479167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45963.81059479167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45963.81059479167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45963.81059479167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45963.81059479167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45963.81059479167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45963.81059479167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45963.81059479167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45963.81059479167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45963.81059479167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45963.81059479167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45963.81059479167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45963.81059479167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45963.81059479167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45963.81059479167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45963.81059479167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45963.81059479167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45963.81059479167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45963.81059479167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45963.81059479167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45963.81059479167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45963.81059479167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45963.81059479167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45963.81059479167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45963.81059479167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45963.81059479167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45963.81059479167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45963.81059479167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45963.81059479167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45963.81059479167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45963.81059479167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45963.81059479167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45963.81059479167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45963.81059479167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45963.81059479167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45963.81059479167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45963.81059479167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45963.81059479167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45963.81059479167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45963.81059479167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45963.81059479167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45963.81059479167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45963.81059479167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45963.81059479167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45963.81059479167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45963.81059479167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45963.81059479167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45963.81059479167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45963.81059479167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45963.81059479167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45963.81059479167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45963.81059479167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45963.81059479167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45963.81059479167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45963.81059479167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45963.81059479167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45963.81059479167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45963.81059479167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45963.81059479167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45963.81059479167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45963.81059479167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45963.81059479167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45963.81059479167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45963.81059479167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45963.81059479167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45963.81059479167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45963.81059479167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45963.81059479167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45963.81059479167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45963.81059479167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45963.81059479167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45963.81059479167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45963.81059479167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45963.81059479167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45963.81059479167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45963.81059479167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45963.81059479167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45963.81059479167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45963.81059479167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45963.81059479167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45963.81059479167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45963.81059479167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45963.81059479167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45963.81059479167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45963.81059479167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45963.81059479167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45963.81059479167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45963.81059479167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45963.81059479167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45963.81059479167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45963.81059479167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45963.81059479167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45963.81059479167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45963.81059479167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45963.81059479167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45963.81059479167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45963.81059479167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45963.81059479167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45963.81059479167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45963.81059479167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45963.81059479167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45963.81059479167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45963.81059479167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45963.81059479167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45963.81059479167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45963.81059479167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45963.81059479167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45963.81059479167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45963.81059479167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45963.81059479167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45963.81059479167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45963.81059479167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45963.81059479167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45963.81059479167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45963.81059479167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45963.81059479167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45963.81059479167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45963.81059479167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45963.81059479167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45963.81059479167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45963.81059479167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45963.81059479167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45963.81059479167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45963.81059479167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45963.81059479167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45963.81059479167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45963.81059479167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45963.81059479167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45963.81059479167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45963.81059479167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45963.81059479167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45963.81059479167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45963.81059479167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45963.81059479167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45963.81059479167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45963.81059479167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45963.81059479167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45963.81059479167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45963.81059479167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45963.81059479167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45963.81059479167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45963.81059479167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45963.81059479167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45963.81059479167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45963.81059479167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45963.81059479167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45963.81059479167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45963.81059479167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45963.81059479167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45963.81059479167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45963.81059479167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45963.81059479167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45963.81059479167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45963.81059479167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45963.81059479167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45963.81059479167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45963.81059479167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45963.81059479167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45963.81059479167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45963.81059479167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45963.81059479167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45963.81059479167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45963.81059479167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45963.81059479167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45963.81059479167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45963.81059479167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45963.81059479167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45963.81059479167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45963.81059479167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45963.81059479167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45963.81059479167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45963.81059479167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45963.81059479167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45963.81059479167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45963.81059479167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45963.81059479167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45963.81059479167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45963.81059479167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45963.81059479167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45963.81059479167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45963.81059479167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45963.81059479167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45963.81059479167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45963.81059479167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45963.81059479167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45963.81059479167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45963.81059479167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45963.81059479167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45963.81059479167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45963.81059479167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45963.81059479167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45963.81059479167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45963.81059479167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45963.81059479167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45963.81059479167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45963.81059479167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45963.81059479167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45963.81059479167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45963.81059479167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45963.81059479167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45963.81059479167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45963.81059479167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45963.81059479167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45963.81059479167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45963.81059479167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45963.81059479167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45963.81059479167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45963.81059479167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45963.81059479167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45963.81059479167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45963.81059479167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45963.81059479167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45963.81059479167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45963.81059479167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45963.81059479167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45963.81059479167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45963.81059479167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45963.81059479167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45963.81059479167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45963.81059479167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45963.81059479167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45963.81059479167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45963.81059479167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45963.81059479167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45963.81059479167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45963.81059479167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45963.81059479167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45963.81059479167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45963.81059479167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45963.81059479167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45963.81059479167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45963.81059479167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45963.81059479167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45963.81059479167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45963.81059479167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45963.81059479167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45963.81059479167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45963.81059479167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45963.81059479167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45963.81059479167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45963.81059479167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45963.81059479167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45963.81059479167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45963.81059479167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45963.81059479167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45963.81059479167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45963.81059479167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45963.81059479167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45963.81059479167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45963.81059479167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45963.81059479167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45963.81059479167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45963.81059479167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45963.81059479167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45963.81059479167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45963.81059479167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45963.81059479167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45963.81059479167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45963.81059479167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45963.81059479167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45963.81059479167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45963.81059479167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45963.81059479167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45963.81059479167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45963.81059479167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45963.81059479167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45963.81059479167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45963.81059479167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45963.81059479167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45963.81059479167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45963.81059479167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45963.81059479167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45963.81059479167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45963.81059479167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45963.81059479167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45963.81059479167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45963.81059479167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45963.81059479167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45963.81059479167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45963.81059479167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45963.81059479167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45963.81059479167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45963.81059479167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45963.81059479167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45963.81059479167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45963.81059479167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45963.81059479167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45963.81059479167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45963.81059479167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45963.81059479167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45963.81059479167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45963.81059479167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45963.81059479167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45963.81059479167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45963.81059479167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45963.81059479167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45963.81059479167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45963.81059479167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45963.81059479167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45963.81059479167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45963.81059479167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45963.81059479167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45963.81059479167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45963.81059479167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45963.81059479167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45963.81059479167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45963.81059479167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45963.81059479167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45963.81059479167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45963.81059479167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45963.81059479167</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45963.62945601852</v>
      </c>
      <c r="G2" s="76">
        <f ca="1">IFERROR(NOW()-F2,"-")</f>
        <v>0.18113877315045102</v>
      </c>
      <c r="H2" s="106">
        <v>45963.634062500001</v>
      </c>
      <c r="I2" s="102" t="str">
        <f>IFERROR(VLOOKUP(D2,DB!A:F,6,0),"")</f>
        <v>SCECO</v>
      </c>
      <c r="J2" s="169" t="str">
        <f>IFERROR(VLOOKUP(D2,DB!A:G,7,0),"")</f>
        <v>In progress</v>
      </c>
      <c r="K2" s="107" t="s">
        <v>39124</v>
      </c>
      <c r="L2" s="108" t="str">
        <f>IFERROR(VLOOKUP(D2,DB!A:I,9,0),"")</f>
        <v>Latis</v>
      </c>
    </row>
    <row r="3" spans="1:16383" ht="31.5" customHeight="1">
      <c r="A3" s="168"/>
      <c r="B3" s="169" t="str">
        <f>IFERROR(VLOOKUP(D3,DB!A:K,11,0),"")</f>
        <v/>
      </c>
      <c r="C3" s="170"/>
      <c r="D3" s="169"/>
      <c r="E3" s="102"/>
      <c r="F3" s="171"/>
      <c r="G3" s="115">
        <f t="shared" ref="G3:G24" ca="1" si="0">IFERROR(NOW()-F3,"-")</f>
        <v>45963.81059479167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45963.81059479167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45963.81059479167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45963.81059479167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45963.81059479167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45963.81059479167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45963.81059479167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45963.81059479167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45963.81059479167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45963.81059479167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45963.81059479167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45963.81059479167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45963.81059479167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45963.81059479167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45963.81059479167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45963.81059479167</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45963.81059479167</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45963.81059479167</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45963.81059479167</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45963.81059479167</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45963.81059479167</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45963.81059479167</v>
      </c>
      <c r="H24" s="171"/>
      <c r="I24" s="169" t="str">
        <f>IFERROR(VLOOKUP(D24,DB!A:F,6,0),"")</f>
        <v/>
      </c>
      <c r="J24" s="169" t="str">
        <f>IFERROR(VLOOKUP(D24,DB!A:G,7,0),"")</f>
        <v/>
      </c>
      <c r="K24" s="172"/>
      <c r="L24" s="173" t="str">
        <f>IFERROR(VLOOKUP(D24,DB!A:I,9,0),"")</f>
        <v/>
      </c>
    </row>
    <row r="25" spans="1:12" ht="31.5" customHeight="1">
      <c r="A25" s="103"/>
      <c r="B25" s="102" t="str">
        <f>IFERROR(VLOOKUP(D25,DB!A:K,11,0),"")</f>
        <v/>
      </c>
      <c r="C25" s="104"/>
      <c r="D25" s="102"/>
      <c r="E25" s="105"/>
      <c r="F25" s="106"/>
      <c r="G25" s="76">
        <f ca="1">IFERROR(NOW()-F25,"-")</f>
        <v>45963.81059479167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45963.81059479167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45963.81059479167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45963.81059479167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45963.81059479167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45963.81059479167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45963.81059479167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45963.81059479167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45963.81059479167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45963.81059479167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45963.81059479167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45963.81059479167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45963.81059479167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45963.81059479167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45963.81059479167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45963.81059479167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45963.81059479167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45963.81059479167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45963.81059479167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45963.81059479167</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3: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2025-11-02T16:27:36Z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