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2" documentId="120_S{2AC9BD13-BADA-5192-A53E-5A8FF88502F6}" xr6:coauthVersionLast="47" xr6:coauthVersionMax="47" xr10:uidLastSave="{6139A09D-B0F8-4A21-A013-CDEF654205A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<sst xmlns="http://schemas.openxmlformats.org/spreadsheetml/2006/main" count="180307" uniqueCount="39138">
  <si>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</si>
  <si>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</si>
  <si>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</si>
  <si>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</si>
  <si>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</si>
  <si>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</si>
  <si>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</si>
  <si>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</si>
  <si>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</si>
  <si>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</si>
  <si>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</si>
  <si>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</si>
  <si>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</si>
  <si>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</si>
  <si>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</si>
  <si>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</si>
  <si>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</si>
  <si>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</si>
  <si>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</si>
  <si>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</si>
  <si>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</si>
  <si>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</si>
  <si>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</si>
  <si>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</si>
  <si>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</si>
  <si>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</si>
  <si>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</si>
  <si>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</si>
  <si>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</si>
  <si>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</si>
  <si>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</si>
  <si>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</si>
  <si>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</si>
  <si>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</si>
  <si>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</si>
  <si>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</si>
  <si>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</si>
  <si>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</si>
  <si>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</si>
  <si>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</si>
  <si>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</si>
  <si>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</si>
  <si>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</si>
  <si>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</si>
  <si>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</si>
  <si>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</si>
  <si>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</si>
  <si>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</si>
  <si>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</si>
  <si>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</si>
  <si>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</si>
  <si>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</si>
  <si>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</si>
  <si>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</si>
  <si>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</si>
  <si>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</si>
  <si>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</si>
  <si>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</si>
  <si>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</si>
  <si>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</si>
  <si>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</si>
  <si>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</si>
  <si>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</si>
  <si>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</si>
  <si>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</si>
  <si>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</si>
  <si>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</si>
  <si>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</si>
  <si>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</si>
  <si>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</si>
  <si>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</si>
  <si>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</si>
  <si>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</si>
  <si>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</si>
  <si>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</si>
  <si>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</si>
  <si>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</si>
  <si>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</si>
  <si>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</si>
  <si>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</si>
  <si>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</si>
  <si>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</si>
  <si>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</si>
  <si>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</si>
  <si>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</si>
  <si>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</si>
  <si>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</si>
  <si>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</si>
  <si>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</si>
  <si>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</si>
  <si>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</si>
  <si>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</si>
  <si>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</si>
  <si>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</si>
  <si>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</si>
  <si>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</si>
  <si>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</si>
  <si>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</si>
  <si>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</si>
  <si>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</si>
  <si>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</si>
  <si>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</si>
  <si>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</si>
  <si>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</si>
  <si>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</si>
  <si>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</si>
  <si>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</si>
  <si>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</si>
  <si>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</si>
  <si>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</si>
  <si>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</si>
  <si>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</si>
  <si>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</si>
  <si>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</si>
  <si>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</si>
  <si>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</si>
  <si>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</si>
  <si>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</si>
  <si>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</si>
  <si>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</si>
  <si>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</si>
  <si>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</si>
  <si>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</si>
  <si>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</si>
  <si>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</si>
  <si>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</si>
  <si>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</si>
  <si>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</si>
  <si>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</si>
  <si>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</si>
  <si>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</si>
  <si>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</si>
  <si>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</si>
  <si>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</si>
  <si>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</si>
  <si>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</si>
  <si>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</si>
  <si>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</si>
  <si>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</si>
  <si>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</si>
  <si>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</si>
  <si>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</si>
  <si>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</si>
  <si>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</si>
  <si>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</si>
  <si>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</si>
  <si>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</si>
  <si>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</si>
  <si>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</si>
  <si>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</si>
  <si>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</si>
  <si>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</si>
  <si>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</si>
  <si>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</si>
  <si>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</si>
  <si>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</si>
  <si>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</si>
  <si>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</si>
  <si>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</si>
  <si>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</si>
  <si>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</si>
  <si>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</si>
  <si>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</si>
  <si>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</si>
  <si>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</si>
  <si>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</si>
  <si>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</si>
  <si>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</si>
  <si>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</si>
  <si>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</si>
  <si>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</si>
  <si>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</si>
  <si>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</si>
  <si>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</si>
  <si>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</si>
  <si>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</si>
  <si>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</si>
  <si>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</si>
  <si>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</si>
  <si>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</si>
  <si>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</si>
  <si>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</si>
  <si>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</si>
  <si>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</si>
  <si>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</si>
  <si>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</si>
  <si>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</si>
  <si>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</si>
  <si>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</si>
  <si>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</si>
  <si>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</si>
  <si>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</si>
  <si>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</si>
  <si>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</si>
  <si>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</si>
  <si>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</si>
  <si>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</si>
  <si>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</si>
  <si>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</si>
  <si>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</si>
  <si>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</si>
  <si>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</si>
  <si>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</si>
  <si>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</si>
  <si>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</si>
  <si>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</si>
  <si>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</si>
  <si>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</si>
  <si>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</si>
  <si>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</si>
  <si>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</si>
  <si>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</si>
  <si>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</si>
  <si>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</si>
  <si>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</si>
  <si>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</si>
  <si>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</si>
  <si>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</si>
  <si>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</si>
  <si>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</si>
  <si>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</si>
  <si>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</si>
  <si>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</si>
  <si>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</si>
  <si>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</si>
  <si>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</si>
  <si>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</si>
  <si>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</si>
  <si>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</si>
  <si>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</si>
  <si>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</si>
  <si>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</si>
  <si>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</si>
  <si>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</si>
  <si>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</si>
  <si>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</si>
  <si>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</si>
  <si>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</si>
  <si>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</si>
  <si>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</si>
  <si>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</si>
  <si>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</si>
  <si>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</si>
  <si>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</si>
  <si>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</si>
  <si>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</si>
  <si>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</si>
  <si>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</si>
  <si>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</si>
  <si>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</si>
  <si>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</si>
  <si>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</si>
  <si>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</si>
  <si>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</si>
  <si>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</si>
  <si>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</si>
  <si>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</si>
  <si>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</si>
  <si>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</si>
  <si>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</si>
  <si>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</si>
  <si>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</si>
  <si>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</si>
  <si>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</si>
  <si>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</si>
  <si>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</si>
  <si>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</si>
  <si>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</si>
  <si>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</si>
  <si>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</si>
  <si>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</si>
  <si>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</si>
  <si>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</si>
  <si>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</si>
  <si>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</si>
  <si>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</si>
  <si>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</si>
  <si>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</si>
  <si>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</si>
  <si>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</si>
  <si>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</si>
  <si>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</si>
  <si>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</si>
  <si>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</si>
  <si>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</si>
  <si>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</si>
  <si>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</si>
  <si>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</si>
  <si>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</si>
  <si>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</si>
  <si>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</si>
  <si>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</si>
  <si>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</si>
  <si>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</si>
  <si>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</si>
  <si>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</si>
  <si>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</si>
  <si>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</si>
  <si>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</si>
  <si>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</si>
  <si>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</si>
  <si>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</si>
  <si>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</si>
  <si>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</si>
  <si>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</si>
  <si>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</si>
  <si>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</si>
  <si>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</si>
  <si>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</si>
  <si>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</si>
  <si>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</si>
  <si>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</si>
  <si>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</si>
  <si>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</si>
  <si>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</si>
  <si>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</si>
  <si>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</si>
  <si>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</si>
  <si>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</si>
  <si>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</si>
  <si>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</si>
  <si>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</si>
  <si>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</si>
  <si>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</si>
  <si>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</si>
  <si>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</si>
  <si>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</si>
  <si>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</si>
  <si>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</si>
  <si>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</si>
  <si>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</si>
  <si>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</si>
  <si>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</si>
  <si>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</si>
  <si>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</si>
  <si>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</si>
  <si>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</si>
  <si>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</si>
  <si>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</si>
  <si>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</si>
  <si>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</si>
  <si>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</si>
  <si>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</si>
  <si>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</si>
  <si>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</si>
  <si>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</si>
  <si>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</si>
  <si>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</si>
  <si>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</si>
  <si>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</si>
  <si>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</si>
  <si>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</si>
  <si>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</si>
  <si>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</si>
  <si>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</si>
  <si>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</si>
  <si>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</si>
  <si>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</si>
  <si>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</si>
  <si>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</si>
  <si>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</si>
  <si>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</si>
  <si>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</si>
  <si>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</si>
  <si>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</si>
  <si>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</si>
  <si>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</si>
  <si>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</si>
  <si>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</si>
  <si>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</si>
  <si>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</si>
  <si>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</si>
  <si>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</si>
  <si>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</si>
  <si>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</si>
  <si>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</si>
  <si>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</si>
  <si>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</si>
  <si>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</si>
  <si>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</si>
  <si>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</si>
  <si>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</si>
  <si>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</si>
  <si>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</si>
  <si>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</si>
  <si>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</si>
  <si>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</si>
  <si>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</si>
  <si>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</si>
  <si>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</si>
  <si>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</si>
  <si>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</si>
  <si>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</si>
  <si>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</si>
  <si>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</si>
  <si>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</si>
  <si>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</si>
  <si>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</si>
  <si>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</si>
  <si>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</si>
  <si>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</si>
  <si>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</si>
  <si>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</si>
  <si>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</si>
  <si>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</si>
  <si>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</si>
  <si>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</si>
  <si>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</si>
  <si>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</si>
  <si>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</si>
  <si>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</si>
  <si>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</si>
  <si>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</si>
  <si>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</si>
  <si>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</si>
  <si>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</si>
  <si>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</si>
  <si>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</si>
  <si>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</si>
  <si>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</si>
  <si>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</si>
  <si>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</si>
  <si>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</si>
  <si>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</si>
  <si>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</si>
  <si>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</si>
  <si>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</si>
  <si>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</si>
  <si>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</si>
  <si>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</si>
  <si>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</si>
  <si>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</si>
  <si>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</si>
  <si>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</si>
  <si>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</si>
  <si>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</si>
  <si>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</si>
  <si>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</si>
  <si>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</si>
  <si>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</si>
  <si>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</si>
  <si>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</si>
  <si>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</si>
  <si>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</si>
  <si>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</si>
  <si>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</si>
  <si>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</si>
  <si>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</si>
  <si>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</si>
  <si>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</si>
  <si>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</si>
  <si>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</si>
  <si>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</si>
  <si>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</si>
  <si>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</si>
  <si>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</si>
  <si>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</si>
  <si>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</si>
  <si>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</si>
  <si>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</si>
  <si>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</si>
  <si>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</si>
  <si>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</si>
  <si>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</si>
  <si>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</si>
  <si>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</si>
  <si>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</si>
  <si>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</si>
  <si>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</si>
  <si>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</si>
  <si>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</si>
  <si>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</si>
  <si>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</si>
  <si>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</si>
  <si>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</si>
  <si>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</si>
  <si>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</si>
  <si>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</si>
  <si>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</si>
  <si>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</si>
  <si>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</si>
  <si>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</si>
  <si>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</si>
  <si>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</si>
  <si>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</si>
  <si>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</si>
  <si>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</si>
  <si>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</si>
  <si>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</si>
  <si>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</si>
  <si>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</si>
  <si>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</si>
  <si>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</si>
  <si>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</si>
  <si>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</si>
  <si>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</si>
  <si>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</si>
  <si>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</si>
  <si>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</si>
  <si>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</si>
  <si>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</si>
  <si>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</si>
  <si>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</si>
  <si>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</si>
  <si>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</si>
  <si>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</si>
  <si>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</si>
  <si>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</si>
  <si>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</si>
  <si>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</si>
  <si>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</si>
  <si>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</si>
  <si>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</si>
  <si>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</si>
  <si>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</si>
  <si>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</si>
  <si>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</si>
  <si>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</si>
  <si>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</si>
  <si>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</si>
  <si>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</si>
  <si>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</si>
  <si>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</si>
  <si>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</si>
  <si>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</si>
  <si>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</si>
  <si>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</si>
  <si>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</si>
  <si>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</si>
  <si>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</si>
  <si>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</si>
  <si>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</si>
  <si>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</si>
  <si>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</si>
  <si>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</si>
  <si>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</si>
  <si>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</si>
  <si>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</si>
  <si>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</si>
  <si>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</si>
  <si>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</si>
  <si>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</si>
  <si>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</si>
  <si>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</si>
  <si>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</si>
  <si>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</si>
  <si>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</si>
  <si>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</si>
  <si>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</si>
  <si>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</si>
  <si>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</si>
  <si>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</si>
  <si>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</si>
  <si>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</si>
  <si>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</si>
  <si>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</si>
  <si>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</si>
  <si>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</si>
  <si>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</si>
  <si>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</si>
  <si>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</si>
  <si>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</si>
  <si>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</si>
  <si>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</si>
  <si>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</si>
  <si>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</si>
  <si>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</si>
  <si>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</si>
  <si>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</si>
  <si>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</si>
  <si>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</si>
  <si>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</si>
  <si>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</si>
  <si>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</si>
  <si>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</si>
  <si>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</si>
  <si>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</si>
  <si>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</si>
  <si>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</si>
  <si>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</si>
  <si>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</si>
  <si>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</si>
  <si>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</si>
  <si>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</si>
  <si>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</si>
  <si>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</si>
  <si>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</si>
  <si>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</si>
  <si>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</si>
  <si>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</si>
  <si>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</si>
  <si>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</si>
  <si>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</si>
  <si>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</si>
  <si>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</si>
  <si>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</si>
  <si>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</si>
  <si>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</si>
  <si>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</si>
  <si>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</si>
  <si>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</si>
  <si>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</si>
  <si>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</si>
  <si>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</si>
  <si>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</si>
  <si>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</si>
  <si>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</si>
  <si>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</si>
  <si>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</si>
  <si>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</si>
  <si>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</si>
  <si>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</si>
  <si>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</si>
  <si>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</si>
  <si>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</si>
  <si>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</si>
  <si>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</si>
  <si>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</si>
  <si>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</si>
  <si>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</si>
  <si>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</si>
  <si>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</si>
  <si>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</si>
  <si>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</si>
  <si>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</si>
  <si>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</si>
  <si>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</si>
  <si>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</si>
  <si>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</si>
  <si>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</si>
  <si>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</si>
  <si>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</si>
  <si>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</si>
  <si>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</si>
  <si>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</si>
  <si>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</si>
  <si>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</si>
  <si>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</si>
  <si>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</si>
  <si>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</si>
  <si>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</si>
  <si>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</si>
  <si>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</si>
  <si>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</si>
  <si>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</si>
  <si>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</si>
  <si>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</si>
  <si>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</si>
  <si>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</si>
  <si>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</si>
  <si>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</si>
  <si>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</si>
  <si>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</si>
  <si>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</si>
  <si>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</si>
  <si>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</si>
  <si>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</si>
  <si>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</si>
  <si>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</si>
  <si>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</si>
  <si>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</si>
  <si>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</si>
  <si>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</si>
  <si>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</si>
  <si>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</si>
  <si>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</si>
  <si>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</si>
  <si>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</si>
  <si>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</si>
  <si>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</si>
  <si>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</si>
  <si>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</si>
  <si>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</si>
  <si>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</si>
  <si>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</si>
  <si>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</si>
  <si>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</si>
  <si>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</si>
  <si>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</si>
  <si>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</si>
  <si>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</si>
  <si>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</si>
  <si>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</si>
  <si>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</si>
  <si>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</si>
  <si>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</si>
  <si>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</si>
  <si>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</si>
  <si>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</si>
  <si>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</si>
  <si>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</si>
  <si>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</si>
  <si>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</si>
  <si>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</si>
  <si>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</si>
  <si>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</si>
  <si>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</si>
  <si>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</si>
  <si>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</si>
  <si>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</si>
  <si>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</si>
  <si>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</si>
  <si>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</si>
  <si>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</si>
  <si>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</si>
  <si>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</si>
  <si>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</si>
  <si>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</si>
  <si>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</si>
  <si>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</si>
  <si>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</si>
  <si>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</si>
  <si>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</si>
  <si>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</si>
  <si>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</si>
  <si>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</si>
  <si>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</si>
  <si>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</si>
  <si>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</si>
  <si>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</si>
  <si>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</si>
  <si>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</si>
  <si>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</si>
  <si>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</si>
  <si>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</si>
  <si>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</si>
  <si>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</si>
  <si>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</si>
  <si>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</si>
  <si>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</si>
  <si>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</si>
  <si>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</si>
  <si>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</si>
  <si>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</si>
  <si>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</si>
  <si>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</si>
  <si>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</si>
  <si>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</si>
  <si>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</si>
  <si>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</si>
  <si>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</si>
  <si>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</si>
  <si>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</si>
  <si>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</si>
  <si>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</si>
  <si>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</si>
  <si>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</si>
  <si>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</si>
  <si>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</si>
  <si>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</si>
  <si>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</si>
  <si>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</si>
  <si>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</si>
  <si>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</si>
  <si>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</si>
  <si>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</si>
  <si>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</si>
  <si>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</si>
  <si>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</si>
  <si>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</si>
  <si>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</si>
  <si>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</si>
  <si>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</si>
  <si>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</si>
  <si>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</si>
  <si>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</si>
  <si>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</si>
  <si>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</si>
  <si>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</si>
  <si>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</si>
  <si>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</si>
  <si>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</si>
  <si>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</si>
  <si>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</si>
  <si>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</si>
  <si>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</si>
  <si>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</si>
  <si>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</si>
  <si>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</si>
  <si>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</si>
  <si>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</si>
  <si>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</si>
  <si>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</si>
  <si>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</si>
  <si>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</si>
  <si>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</si>
  <si>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</si>
  <si>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</si>
  <si>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</si>
  <si>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</si>
  <si>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</si>
  <si>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</si>
  <si>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</si>
  <si>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</si>
  <si>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</si>
  <si>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</si>
  <si>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</si>
  <si>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</si>
  <si>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</si>
  <si>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</si>
  <si>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</si>
  <si>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</si>
  <si>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</si>
  <si>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</si>
  <si>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</si>
  <si>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</si>
  <si>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</si>
  <si>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</si>
  <si>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</si>
  <si>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</si>
  <si>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</si>
  <si>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</si>
  <si>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</si>
  <si>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</si>
  <si>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</si>
  <si>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</si>
  <si>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</si>
  <si>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</si>
  <si>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</si>
  <si>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</si>
  <si>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</si>
  <si>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</si>
  <si>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</si>
  <si>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</si>
  <si>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</si>
  <si>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</si>
  <si>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</si>
  <si>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</si>
  <si>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</si>
  <si>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</si>
  <si>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</si>
  <si>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</si>
  <si>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</si>
  <si>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</si>
  <si>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</si>
  <si>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</si>
  <si>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</si>
  <si>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</si>
  <si>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</si>
  <si>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</si>
  <si>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</si>
  <si>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</si>
  <si>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</si>
  <si>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</si>
  <si>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</si>
  <si>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</si>
  <si>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</si>
  <si>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</si>
  <si>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</si>
  <si>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</si>
  <si>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</si>
  <si>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</si>
  <si>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</si>
  <si>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</si>
  <si>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</si>
  <si>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</si>
  <si>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</si>
  <si>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</si>
  <si>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</si>
  <si>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</si>
  <si>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</si>
  <si>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</si>
  <si>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</si>
  <si>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</si>
  <si>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</si>
  <si>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</si>
  <si>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</si>
  <si>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</si>
  <si>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</si>
  <si>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</si>
  <si>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</si>
  <si>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</si>
  <si>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</si>
  <si>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</si>
  <si>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</si>
  <si>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</si>
  <si>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</si>
  <si>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</si>
  <si>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</si>
  <si>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</si>
  <si>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</si>
  <si>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</si>
  <si>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</si>
  <si>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</si>
  <si>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</si>
  <si>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</si>
  <si>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</si>
  <si>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</si>
  <si>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</si>
  <si>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</si>
  <si>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</si>
  <si>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</si>
  <si>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</si>
  <si>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</si>
  <si>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</si>
  <si>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</si>
  <si>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</si>
  <si>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</si>
  <si>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</si>
  <si>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</si>
  <si>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</si>
  <si>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</si>
  <si>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</si>
  <si>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</si>
  <si>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</si>
  <si>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</si>
  <si>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</si>
  <si>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</si>
  <si>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</si>
  <si>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</si>
  <si>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</si>
  <si>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</si>
  <si>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</si>
  <si>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</si>
  <si>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</si>
  <si>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</si>
  <si>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</si>
  <si>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</si>
  <si>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</si>
  <si>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</si>
  <si>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</si>
  <si>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</si>
  <si>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</si>
  <si>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</si>
  <si>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</si>
  <si>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</si>
  <si>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</si>
  <si>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</si>
  <si>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</si>
  <si>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</si>
  <si>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</si>
  <si>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</si>
  <si>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</si>
  <si>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</si>
  <si>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</si>
  <si>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</si>
  <si>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</si>
  <si>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</si>
  <si>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</si>
  <si>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</si>
  <si>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</si>
  <si>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</si>
  <si>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</si>
  <si>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</si>
  <si>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</si>
  <si>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</si>
  <si>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</si>
  <si>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</si>
  <si>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</si>
  <si>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</si>
  <si>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</si>
  <si>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</si>
  <si>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</si>
  <si>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</si>
  <si>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</si>
  <si>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</si>
  <si>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</si>
  <si>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</si>
  <si>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</si>
  <si>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</si>
  <si>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</si>
  <si>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</si>
  <si>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</si>
  <si>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</si>
  <si>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</si>
  <si>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</si>
  <si>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</si>
  <si>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</si>
  <si>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</si>
  <si>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</si>
  <si>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</si>
  <si>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</si>
  <si>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</si>
  <si>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</si>
  <si>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</si>
  <si>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</si>
  <si>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</si>
  <si>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</si>
  <si>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</si>
  <si>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</si>
  <si>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</si>
  <si>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</si>
  <si>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</si>
  <si>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</si>
  <si>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</si>
  <si>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</si>
  <si>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</si>
  <si>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</si>
  <si>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</si>
  <si>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</si>
  <si>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</si>
  <si>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</si>
  <si>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</si>
  <si>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</si>
  <si>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</si>
  <si>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</si>
  <si>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</si>
  <si>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</si>
  <si>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</si>
  <si>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</si>
  <si>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</si>
  <si>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</si>
  <si>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</si>
  <si>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</si>
  <si>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</si>
  <si>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</si>
  <si>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</si>
  <si>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</si>
  <si>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</si>
  <si>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</si>
  <si>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</si>
  <si>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</si>
  <si>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</si>
  <si>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</si>
  <si>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</si>
  <si>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</si>
  <si>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</si>
  <si>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</si>
  <si>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</si>
  <si>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</si>
  <si>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</si>
  <si>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</si>
  <si>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</si>
  <si>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</si>
  <si>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</si>
  <si>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</si>
  <si>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</si>
  <si>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</si>
  <si>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</si>
  <si>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</si>
  <si>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</si>
  <si>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</si>
  <si>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</si>
  <si>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</si>
  <si>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</si>
  <si>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</si>
  <si>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</si>
  <si>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</si>
  <si>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</si>
  <si>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</si>
  <si>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</si>
  <si>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</si>
  <si>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</si>
  <si>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</si>
  <si>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</si>
  <si>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</si>
  <si>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</si>
  <si>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</si>
  <si>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</si>
  <si>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</si>
  <si>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</si>
  <si>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</si>
  <si>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</si>
  <si>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</si>
  <si>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</si>
  <si>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</si>
  <si>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</si>
  <si>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</si>
  <si>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</si>
  <si>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</si>
  <si>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</si>
  <si>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</si>
  <si>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</si>
  <si>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</si>
  <si>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</si>
  <si>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</si>
  <si>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</si>
  <si>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</si>
  <si>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</si>
  <si>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</si>
  <si>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</si>
  <si>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</si>
  <si>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</si>
  <si>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</si>
  <si>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</si>
  <si>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</si>
  <si>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</si>
  <si>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</si>
  <si>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</si>
  <si>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</si>
  <si>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</si>
  <si>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</si>
  <si>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</si>
  <si>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</si>
  <si>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</si>
  <si>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</si>
  <si>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</si>
  <si>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</si>
  <si>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</si>
  <si>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</si>
  <si>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</si>
  <si>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</si>
  <si>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</si>
  <si>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</si>
  <si>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</si>
  <si>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</si>
  <si>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</si>
  <si>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</si>
  <si>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</si>
  <si>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</si>
  <si>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</si>
  <si>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</si>
  <si>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</si>
  <si>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</si>
  <si>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</si>
  <si>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</si>
  <si>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</si>
  <si>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</si>
  <si>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</si>
  <si>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</si>
  <si>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</si>
  <si>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</si>
  <si>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</si>
  <si>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</si>
  <si>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</si>
  <si>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</si>
  <si>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</si>
  <si>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</si>
  <si>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</si>
  <si>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</si>
  <si>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</si>
  <si>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</si>
  <si>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</si>
  <si>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</si>
  <si>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</si>
  <si>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</si>
  <si>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</si>
  <si>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</si>
  <si>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</si>
  <si>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</si>
  <si>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</si>
  <si>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</si>
  <si>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</si>
  <si>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</si>
  <si>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</si>
  <si>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</si>
  <si>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</si>
  <si>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</si>
  <si>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</si>
  <si>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</si>
  <si>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</si>
  <si>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</si>
  <si>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</si>
  <si>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</si>
  <si>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</si>
  <si>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</si>
  <si>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</si>
  <si>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</si>
  <si>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</si>
  <si>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</si>
  <si>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</si>
  <si>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</si>
  <si>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</si>
  <si>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</si>
  <si>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</si>
  <si>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</si>
  <si>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</si>
  <si>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</si>
  <si>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</si>
  <si>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</si>
  <si>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</si>
  <si>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</si>
  <si>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</si>
  <si>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</si>
  <si>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</si>
  <si>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</si>
  <si>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</si>
  <si>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</si>
  <si>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</si>
  <si>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</si>
  <si>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</si>
  <si>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</si>
  <si>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</si>
  <si>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</si>
  <si>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</si>
  <si>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</si>
  <si>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</si>
  <si>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</si>
  <si>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</si>
  <si>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</si>
  <si>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</si>
  <si>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</si>
  <si>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</si>
  <si>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</si>
  <si>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</si>
  <si>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</si>
  <si>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</si>
  <si>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</si>
  <si>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</si>
  <si>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</si>
  <si>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</si>
  <si>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</si>
  <si>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</si>
  <si>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</si>
  <si>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</si>
  <si>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</si>
  <si>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</si>
  <si>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</si>
  <si>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</si>
  <si>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</si>
  <si>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</si>
  <si>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</si>
  <si>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</si>
  <si>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</si>
  <si>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</si>
  <si>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</si>
  <si>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</si>
  <si>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</si>
  <si>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</si>
  <si>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</si>
  <si>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</si>
  <si>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</si>
  <si>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</si>
  <si>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</si>
  <si>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</si>
  <si>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</si>
  <si>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</si>
  <si>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</si>
  <si>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</si>
  <si>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</si>
  <si>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</si>
  <si>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</si>
  <si>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</si>
  <si>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</si>
  <si>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</si>
  <si>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</si>
  <si>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</si>
  <si>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</si>
  <si>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</si>
  <si>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</si>
  <si>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</si>
  <si>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</si>
  <si>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</si>
  <si>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</si>
  <si>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</si>
  <si>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</si>
  <si>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</si>
  <si>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</si>
  <si>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</si>
  <si>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</si>
  <si>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</si>
  <si>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</si>
  <si>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</si>
  <si>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</si>
  <si>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</si>
  <si>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</si>
  <si>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</si>
  <si>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</si>
  <si>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</si>
  <si>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</si>
  <si>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</si>
  <si>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</si>
  <si>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</si>
  <si>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</si>
  <si>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</si>
  <si>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</si>
  <si>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</si>
  <si>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</si>
  <si>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</si>
  <si>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</si>
  <si>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</si>
  <si>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</si>
  <si>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</si>
  <si>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</si>
  <si>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</si>
  <si>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</si>
  <si>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</si>
  <si>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</si>
  <si>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</si>
  <si>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</si>
  <si>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</si>
  <si>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</si>
  <si>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</si>
  <si>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</si>
  <si>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</si>
  <si>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</si>
  <si>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</si>
  <si>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</si>
  <si>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</si>
  <si>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</si>
  <si>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</si>
  <si>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</si>
  <si>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</si>
  <si>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</si>
  <si>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</si>
  <si>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</si>
  <si>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</si>
  <si>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</si>
  <si>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</si>
  <si>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</si>
  <si>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</si>
  <si>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</si>
  <si>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</si>
  <si>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</si>
  <si>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</si>
  <si>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</si>
  <si>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</si>
  <si>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</si>
  <si>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</si>
  <si>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</si>
  <si>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</si>
  <si>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</si>
  <si>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</si>
  <si>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</si>
  <si>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</si>
  <si>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</si>
  <si>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</si>
  <si>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</si>
  <si>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</si>
  <si>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</si>
  <si>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</si>
  <si>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</si>
  <si>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</si>
  <si>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</si>
  <si>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</si>
  <si>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</si>
  <si>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</si>
  <si>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</si>
  <si>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</si>
  <si>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</si>
  <si>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</si>
  <si>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</si>
  <si>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</si>
  <si>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</si>
  <si>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</si>
  <si>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</si>
  <si>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</si>
  <si>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</si>
  <si>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</si>
  <si>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</si>
  <si>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</si>
  <si>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</si>
  <si>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</si>
  <si>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</si>
  <si>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</si>
  <si>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</si>
  <si>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</si>
  <si>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</si>
  <si>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</si>
  <si>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</si>
  <si>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</si>
  <si>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</si>
  <si>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</si>
  <si>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</si>
  <si>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</si>
  <si>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</si>
  <si>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</si>
  <si>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</si>
  <si>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</si>
  <si>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</si>
  <si>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</si>
  <si>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</si>
  <si>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</si>
  <si>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</si>
  <si>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</si>
  <si>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</si>
  <si>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</si>
  <si>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</si>
  <si>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</si>
  <si>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</si>
  <si>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</si>
  <si>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</si>
  <si>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</si>
  <si>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</si>
  <si>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</si>
  <si>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</si>
  <si>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</si>
  <si>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</si>
  <si>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</si>
  <si>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</si>
  <si>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</si>
  <si>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</si>
  <si>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</si>
  <si>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</si>
  <si>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</si>
  <si>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</si>
  <si>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</si>
  <si>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</si>
  <si>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</si>
  <si>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</si>
  <si>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</si>
  <si>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</si>
  <si>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</si>
  <si>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</si>
  <si>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</si>
  <si>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</si>
  <si>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</si>
  <si>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</si>
  <si>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</si>
  <si>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</si>
  <si>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</si>
  <si>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</si>
  <si>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</si>
  <si>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</si>
  <si>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</si>
  <si>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</si>
  <si>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</si>
  <si>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</si>
  <si>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</si>
  <si>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</si>
  <si>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</si>
  <si>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</si>
  <si>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</si>
  <si>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</si>
  <si>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</si>
  <si>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</si>
  <si>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</si>
  <si>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</si>
  <si>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</si>
  <si>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</si>
  <si>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</si>
  <si>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</si>
  <si>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</si>
  <si>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</si>
  <si>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</si>
  <si>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</si>
  <si>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</si>
  <si>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</si>
  <si>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</si>
  <si>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</si>
  <si>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</si>
  <si>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</si>
  <si>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</si>
  <si>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</si>
  <si>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</si>
  <si>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</si>
  <si>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</si>
  <si>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</si>
  <si>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</si>
  <si>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</si>
  <si>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</si>
  <si>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</si>
  <si>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</si>
  <si>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</si>
  <si>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</si>
  <si>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</si>
  <si>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</si>
  <si>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</si>
  <si>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</si>
  <si>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</si>
  <si>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</si>
  <si>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</si>
  <si>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</si>
  <si>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</si>
  <si>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</si>
  <si>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</si>
  <si>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</si>
  <si>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</si>
  <si>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</si>
  <si>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</si>
  <si>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</si>
  <si>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</si>
  <si>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</si>
  <si>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</si>
  <si>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</si>
  <si>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</si>
  <si>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</si>
  <si>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</si>
  <si>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</si>
  <si>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</si>
  <si>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</si>
  <si>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</si>
  <si>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</si>
  <si>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</si>
  <si>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</si>
  <si>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</si>
  <si>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</si>
  <si>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</si>
  <si>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</si>
  <si>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</si>
  <si>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</si>
  <si>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</si>
  <si>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</si>
  <si>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</si>
  <si>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</si>
  <si>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</si>
  <si>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</si>
  <si>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</si>
  <si>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</si>
  <si>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</si>
  <si>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</si>
  <si>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</si>
  <si>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</si>
  <si>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</si>
  <si>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</si>
  <si>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</si>
  <si>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</si>
  <si>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</si>
  <si>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</si>
  <si>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</si>
  <si>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</si>
  <si>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</si>
  <si>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</si>
  <si>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</si>
  <si>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</si>
  <si>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</si>
  <si>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</si>
  <si>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</si>
  <si>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</si>
  <si>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</si>
  <si>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</si>
  <si>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</si>
  <si>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</si>
  <si>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</si>
  <si>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</si>
  <si>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</si>
  <si>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</si>
  <si>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</si>
  <si>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</si>
  <si>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</si>
  <si>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</si>
  <si>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</si>
  <si>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</si>
  <si>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</si>
  <si>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</si>
  <si>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</si>
  <si>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</si>
  <si>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</si>
  <si>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</si>
  <si>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</si>
  <si>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</si>
  <si>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</si>
  <si>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</si>
  <si>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</si>
  <si>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</si>
  <si>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</si>
  <si>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</si>
  <si>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</si>
  <si>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</si>
  <si>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</si>
  <si>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</si>
  <si>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</si>
  <si>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</si>
  <si>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</si>
  <si>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</si>
  <si>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</si>
  <si>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</si>
  <si>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</si>
  <si>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</si>
  <si>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</si>
  <si>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</si>
  <si>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</si>
  <si>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</si>
  <si>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</si>
  <si>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</si>
  <si>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</si>
  <si>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</si>
  <si>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</si>
  <si>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</si>
  <si>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</si>
  <si>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</si>
  <si>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</si>
  <si>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</si>
  <si>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</si>
  <si>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</si>
  <si>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</si>
  <si>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</si>
  <si>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</si>
  <si>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</si>
  <si>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</si>
  <si>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</si>
  <si>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</si>
  <si>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</si>
  <si>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</si>
  <si>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</si>
  <si>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</si>
  <si>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</si>
  <si>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</si>
  <si>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</si>
  <si>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</si>
  <si>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</si>
  <si>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</si>
  <si>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</si>
  <si>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</si>
  <si>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</si>
  <si>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</si>
  <si>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</si>
  <si>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</si>
  <si>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</si>
  <si>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</si>
  <si>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</si>
  <si>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</si>
  <si>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</si>
  <si>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</si>
  <si>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</si>
  <si>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</si>
  <si>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</si>
  <si>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</si>
  <si>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</si>
  <si>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</si>
  <si>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</si>
  <si>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</si>
  <si>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</si>
  <si>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</si>
  <si>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</si>
  <si>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</si>
  <si>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</si>
  <si>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</si>
  <si>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</si>
  <si>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</si>
  <si>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</si>
  <si>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</si>
  <si>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</si>
  <si>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</si>
  <si>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</si>
  <si>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</si>
  <si>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</si>
  <si>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</si>
  <si>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</si>
  <si>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</si>
  <si>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</si>
  <si>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</si>
  <si>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</si>
  <si>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</si>
  <si>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</si>
  <si>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</si>
  <si>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</si>
  <si>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</si>
  <si>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</si>
  <si>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</si>
  <si>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</si>
  <si>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</si>
  <si>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</si>
  <si>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</si>
  <si>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</si>
  <si>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</si>
  <si>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</si>
  <si>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</si>
  <si>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</si>
  <si>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</si>
  <si>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</si>
  <si>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</si>
  <si>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</si>
  <si>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</si>
  <si>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</si>
  <si>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</si>
  <si>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</si>
  <si>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</si>
  <si>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</si>
  <si>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</si>
  <si>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</si>
  <si>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</si>
  <si>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</si>
  <si>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</si>
  <si>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</si>
  <si>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</si>
  <si>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</si>
  <si>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</si>
  <si>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</si>
  <si>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</si>
  <si>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</si>
  <si>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</si>
  <si>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</si>
  <si>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</si>
  <si>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</si>
  <si>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</si>
  <si>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</si>
  <si>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</si>
  <si>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</si>
  <si>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</si>
  <si>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</si>
  <si>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</si>
  <si>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</si>
  <si>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</si>
  <si>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</si>
  <si>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</si>
  <si>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</si>
  <si>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</si>
  <si>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</si>
  <si>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</si>
  <si>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</si>
  <si>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</si>
  <si>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</si>
  <si>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</si>
  <si>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</si>
  <si>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</si>
  <si>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</si>
  <si>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</si>
  <si>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</si>
  <si>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</si>
  <si>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</si>
  <si>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</si>
  <si>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</si>
  <si>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</si>
  <si>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</si>
  <si>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</si>
  <si>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</si>
  <si>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</si>
  <si>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</si>
  <si>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</si>
  <si>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</si>
  <si>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</si>
  <si>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</si>
  <si>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</si>
  <si>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</si>
  <si>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</si>
  <si>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</si>
  <si>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</si>
  <si>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</si>
  <si>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</si>
  <si>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</si>
  <si>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</si>
  <si>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</si>
  <si>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</si>
  <si>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</si>
  <si>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</si>
  <si>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</si>
  <si>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</si>
  <si>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</si>
  <si>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</si>
  <si>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</si>
  <si>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</si>
  <si>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</si>
  <si>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</si>
  <si>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</si>
  <si>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</si>
  <si>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</si>
  <si>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</si>
  <si>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</si>
  <si>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</si>
  <si>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</si>
  <si>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</si>
  <si>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</si>
  <si>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</si>
  <si>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</si>
  <si>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</si>
  <si>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</si>
  <si>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</si>
  <si>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</si>
  <si>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</si>
  <si>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</si>
  <si>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</si>
  <si>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</si>
  <si>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</si>
  <si>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</si>
  <si>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</si>
  <si>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</si>
  <si>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</si>
  <si>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</si>
  <si>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</si>
  <si>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</si>
  <si>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</si>
  <si>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</si>
  <si>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</si>
  <si>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</si>
  <si>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</si>
  <si>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</si>
  <si>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</si>
  <si>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</si>
  <si>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</si>
  <si>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</si>
  <si>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</si>
  <si>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</si>
  <si>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</si>
  <si>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</si>
  <si>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</si>
  <si>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</si>
  <si>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</si>
  <si>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</si>
  <si>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</si>
  <si>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</si>
  <si>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</si>
  <si>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</si>
  <si>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</si>
  <si>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</si>
  <si>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</si>
  <si>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</si>
  <si>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</si>
  <si>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</si>
  <si>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</si>
  <si>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</si>
  <si>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</si>
  <si>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</si>
  <si>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</si>
  <si>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</si>
  <si>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</si>
  <si>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</si>
  <si>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</si>
  <si>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</si>
  <si>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</si>
  <si>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</si>
  <si>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</si>
  <si>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</si>
  <si>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</si>
  <si>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</si>
  <si>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</si>
  <si>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</si>
  <si>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</si>
  <si>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</si>
  <si>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</si>
  <si>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</si>
  <si>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</si>
  <si>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</si>
  <si>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</si>
  <si>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</si>
  <si>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</si>
  <si>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</si>
  <si>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</si>
  <si>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</si>
  <si>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</si>
  <si>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</si>
  <si>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</si>
  <si>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</si>
  <si>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</si>
  <si>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</si>
  <si>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</si>
  <si>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</si>
  <si>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</si>
  <si>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</si>
  <si>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</si>
  <si>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</si>
  <si>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</si>
  <si>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</si>
  <si>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</si>
  <si>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</si>
  <si>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</si>
  <si>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</si>
  <si>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</si>
  <si>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</si>
  <si>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</si>
  <si>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</si>
  <si>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</si>
  <si>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</si>
  <si>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</si>
  <si>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</si>
  <si>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</si>
  <si>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</si>
  <si>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</si>
  <si>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</si>
  <si>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</si>
  <si>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</si>
  <si>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</si>
  <si>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</si>
  <si>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</si>
  <si>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</si>
  <si>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</si>
  <si>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</si>
  <si>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</si>
  <si>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</si>
  <si>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</si>
  <si>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</si>
  <si>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</si>
  <si>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</si>
  <si>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</si>
  <si>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</si>
  <si>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</si>
  <si>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</si>
  <si>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</si>
  <si>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</si>
  <si>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</si>
  <si>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</si>
  <si>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</si>
  <si>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</si>
  <si>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</si>
  <si>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</si>
  <si>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</si>
  <si>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</si>
  <si>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</si>
  <si>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</si>
  <si>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</si>
  <si>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</si>
  <si>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</si>
  <si>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</si>
  <si>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</si>
  <si>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</si>
  <si>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</si>
  <si>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</si>
  <si>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</si>
  <si>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</si>
  <si>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</si>
  <si>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</si>
  <si>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</si>
  <si>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</si>
  <si>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</si>
  <si>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</si>
  <si>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</si>
  <si>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</si>
  <si>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</si>
  <si>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</si>
  <si>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</si>
  <si>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</si>
  <si>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</si>
  <si>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</si>
  <si>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</si>
  <si>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</si>
  <si>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</si>
  <si>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</si>
  <si>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</si>
  <si>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</si>
  <si>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</si>
  <si>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</si>
  <si>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</si>
  <si>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</si>
  <si>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</si>
  <si>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</si>
  <si>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</si>
  <si>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</si>
  <si>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</si>
  <si>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</si>
  <si>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</si>
  <si>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</si>
  <si>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</si>
  <si>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</si>
  <si>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</si>
  <si>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</si>
  <si>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</si>
  <si>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</si>
  <si>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</si>
  <si>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</si>
  <si>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</si>
  <si>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</si>
  <si>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</si>
  <si>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</si>
  <si>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</si>
  <si>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</si>
  <si>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</si>
  <si>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</si>
  <si>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</si>
  <si>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</si>
  <si>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</si>
  <si>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</si>
  <si>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</si>
  <si>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</si>
  <si>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</si>
  <si>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</si>
  <si>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</si>
  <si>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</si>
  <si>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</si>
  <si>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</si>
  <si>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</si>
  <si>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</si>
  <si>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</si>
  <si>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</si>
  <si>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</si>
  <si>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</si>
  <si>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</si>
  <si>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</si>
  <si>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</si>
  <si>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</si>
  <si>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</si>
  <si>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</si>
  <si>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</si>
  <si>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</si>
  <si>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</si>
  <si>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</si>
  <si>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</si>
  <si>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</si>
  <si>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</si>
  <si>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</si>
  <si>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</si>
  <si>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</si>
  <si>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</si>
  <si>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</si>
  <si>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</si>
  <si>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</si>
  <si>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</si>
  <si>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</si>
  <si>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</si>
  <si>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</si>
  <si>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</si>
  <si>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</si>
  <si>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</si>
  <si>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</si>
  <si>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</si>
  <si>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</si>
  <si>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</si>
  <si>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</si>
  <si>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</si>
  <si>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</si>
  <si>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</si>
  <si>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</si>
  <si>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</si>
  <si>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</si>
  <si>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</si>
  <si>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</si>
  <si>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</si>
  <si>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</si>
  <si>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</si>
  <si>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</si>
  <si>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</si>
  <si>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</si>
  <si>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</si>
  <si>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</si>
  <si>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</si>
  <si>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</si>
  <si>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</si>
  <si>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</si>
  <si>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</si>
  <si>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</si>
  <si>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</si>
  <si>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</si>
  <si>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</si>
  <si>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</si>
  <si>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</si>
  <si>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</si>
  <si>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</si>
  <si>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</si>
  <si>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</si>
  <si>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</si>
  <si>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</si>
  <si>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</si>
  <si>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</si>
  <si>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</si>
  <si>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</si>
  <si>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</si>
  <si>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</si>
  <si>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</si>
  <si>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</si>
  <si>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</si>
  <si>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</si>
  <si>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</si>
  <si>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</si>
  <si>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</si>
  <si>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</si>
  <si>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</si>
  <si>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</si>
  <si>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</si>
  <si>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</si>
  <si>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</si>
  <si>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</si>
  <si>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</si>
  <si>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</si>
  <si>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</si>
  <si>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</si>
  <si>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</si>
  <si>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</si>
  <si>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</si>
  <si>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</si>
  <si>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</si>
  <si>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</si>
  <si>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</si>
  <si>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</si>
  <si>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</si>
  <si>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</si>
  <si>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</si>
  <si>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</si>
  <si>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</si>
  <si>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</si>
  <si>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</si>
  <si>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</si>
  <si>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</si>
  <si>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</si>
  <si>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</si>
  <si>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</si>
  <si>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</si>
  <si>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</si>
  <si>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</si>
  <si>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</si>
  <si>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</si>
  <si>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</si>
  <si>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</si>
  <si>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</si>
  <si>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</si>
  <si>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</si>
  <si>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</si>
  <si>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</si>
  <si>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</si>
  <si>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</si>
  <si>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</si>
  <si>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</si>
  <si>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</si>
  <si>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</si>
  <si>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</si>
  <si>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</si>
  <si>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</si>
  <si>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</si>
  <si>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</si>
  <si>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</si>
  <si>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</si>
  <si>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</si>
  <si>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</si>
  <si>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</si>
  <si>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</si>
  <si>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</si>
  <si>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</si>
  <si>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</si>
  <si>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</si>
  <si>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</si>
  <si>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</si>
  <si>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</si>
  <si>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</si>
  <si>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</si>
  <si>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</si>
  <si>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</si>
  <si>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</si>
  <si>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</si>
  <si>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</si>
  <si>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</si>
  <si>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</si>
  <si>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</si>
  <si>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</si>
  <si>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</si>
  <si>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</si>
  <si>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</si>
  <si>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</si>
  <si>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</si>
  <si>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</si>
  <si>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</si>
  <si>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</si>
  <si>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</si>
  <si>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</si>
  <si>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</si>
  <si>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</si>
  <si>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</si>
  <si>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</si>
  <si>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</si>
  <si>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</si>
  <si>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</si>
  <si>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</si>
  <si>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</si>
  <si>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</si>
  <si>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</si>
  <si>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</si>
  <si>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</si>
  <si>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</si>
  <si>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</si>
  <si>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</si>
  <si>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</si>
  <si>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</si>
  <si>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</si>
  <si>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</si>
  <si>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</si>
  <si>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</si>
  <si>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</si>
  <si>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</si>
  <si>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</si>
  <si>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</si>
  <si>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</si>
  <si>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</si>
  <si>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</si>
  <si>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</si>
  <si>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</si>
  <si>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</si>
  <si>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</si>
  <si>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</si>
  <si>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</si>
  <si>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</si>
  <si>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</si>
  <si>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</si>
  <si>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</si>
  <si>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</si>
  <si>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</si>
  <si>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</si>
  <si>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</si>
  <si>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</si>
  <si>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</si>
  <si>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</si>
  <si>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</si>
  <si>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</si>
  <si>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</si>
  <si>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</si>
  <si>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</si>
  <si>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</si>
  <si>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</si>
  <si>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</si>
  <si>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</si>
  <si>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</si>
  <si>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</si>
  <si>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</si>
  <si>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</si>
  <si>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</si>
  <si>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</si>
  <si>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</si>
  <si>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</si>
  <si>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</si>
  <si>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</si>
  <si>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</si>
  <si>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</si>
  <si>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</si>
  <si>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</si>
  <si>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</si>
  <si>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</si>
  <si>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</si>
  <si>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</si>
  <si>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</si>
  <si>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</si>
  <si>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</si>
  <si>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</si>
  <si>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</si>
  <si>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</si>
  <si>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</si>
  <si>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</si>
  <si>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</si>
  <si>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</si>
  <si>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</si>
  <si>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</si>
  <si>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</si>
  <si>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</si>
  <si>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</si>
  <si>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</si>
  <si>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</si>
  <si>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</si>
  <si>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</si>
  <si>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</si>
  <si>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</si>
  <si>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</si>
  <si>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</si>
  <si>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</si>
  <si>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</si>
  <si>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</si>
  <si>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</si>
  <si>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</si>
  <si>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</si>
  <si>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</si>
  <si>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</si>
  <si>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</si>
  <si>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</si>
  <si>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</si>
  <si>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</si>
  <si>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</si>
  <si>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</si>
  <si>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</si>
  <si>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</si>
  <si>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</si>
  <si>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</si>
  <si>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</si>
  <si>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</si>
  <si>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</si>
  <si>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</si>
  <si>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</si>
  <si>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</si>
  <si>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</si>
  <si>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</si>
  <si>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</si>
  <si>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</si>
  <si>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</si>
  <si>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</si>
  <si>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</si>
  <si>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</si>
  <si>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</si>
  <si>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</si>
  <si>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</si>
  <si>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</si>
  <si>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</si>
  <si>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</si>
  <si>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</si>
  <si>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</si>
  <si>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</si>
  <si>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</si>
  <si>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</si>
  <si>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</si>
  <si>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</si>
  <si>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</si>
  <si>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</si>
  <si>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</si>
  <si>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</si>
  <si>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</si>
  <si>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</si>
  <si>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</si>
  <si>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</si>
  <si>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</si>
  <si>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</si>
  <si>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</si>
  <si>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</si>
  <si>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</si>
  <si>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</si>
  <si>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</si>
  <si>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</si>
  <si>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</si>
  <si>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</si>
  <si>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</si>
  <si>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</si>
  <si>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</si>
  <si>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</si>
  <si>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</si>
  <si>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</si>
  <si>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</si>
  <si>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</si>
  <si>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</si>
  <si>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</si>
  <si>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</si>
  <si>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</si>
  <si>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</si>
  <si>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</si>
  <si>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</si>
  <si>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</si>
  <si>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</si>
  <si>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</si>
  <si>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</si>
  <si>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</si>
  <si>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</si>
  <si>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</si>
  <si>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</si>
  <si>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</si>
  <si>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</si>
  <si>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</si>
  <si>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</si>
  <si>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</si>
  <si>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</si>
  <si>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</si>
  <si>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</si>
  <si>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</si>
  <si>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</si>
  <si>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</si>
  <si>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</si>
  <si>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</si>
  <si>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</si>
  <si>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</si>
  <si>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</si>
  <si>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</si>
  <si>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</si>
  <si>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</si>
  <si>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</si>
  <si>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</si>
  <si>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</si>
  <si>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</si>
  <si>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</si>
  <si>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</si>
  <si>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</si>
  <si>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</si>
  <si>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</si>
  <si>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</si>
  <si>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</si>
  <si>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</si>
  <si>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</si>
  <si>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</si>
  <si>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</si>
  <si>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</si>
  <si>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</si>
  <si>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</si>
  <si>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</si>
  <si>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</si>
  <si>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</si>
  <si>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</si>
  <si>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</si>
  <si>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</si>
  <si>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</si>
  <si>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</si>
  <si>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</si>
  <si>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</si>
  <si>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</si>
  <si>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</si>
  <si>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</si>
  <si>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</si>
  <si>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</si>
  <si>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</si>
  <si>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</si>
  <si>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</si>
  <si>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</si>
  <si>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</si>
  <si>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</si>
  <si>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</si>
  <si>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</si>
  <si>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</si>
  <si>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</si>
  <si>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</si>
  <si>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</si>
  <si>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</si>
  <si>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</si>
  <si>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</si>
  <si>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</si>
  <si>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</si>
  <si>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</si>
  <si>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</si>
  <si>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</si>
  <si>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</si>
  <si>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</si>
  <si>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</si>
  <si>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</si>
  <si>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</si>
  <si>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</si>
  <si>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</si>
  <si>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</si>
  <si>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</si>
  <si>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</si>
  <si>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</si>
  <si>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</si>
  <si>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</si>
  <si>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</si>
  <si>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</si>
  <si>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</si>
  <si>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</si>
  <si>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</si>
  <si>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</si>
  <si>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</si>
  <si>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</si>
  <si>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</si>
  <si>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</si>
  <si>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</si>
  <si>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</si>
  <si>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</si>
  <si>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</si>
  <si>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</si>
  <si>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</si>
  <si>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</si>
  <si>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</si>
  <si>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</si>
  <si>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</si>
  <si>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</si>
  <si>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</si>
  <si>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</si>
  <si>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</si>
  <si>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</si>
  <si>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</si>
  <si>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</si>
  <si>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</si>
  <si>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</si>
  <si>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</si>
  <si>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</si>
  <si>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</si>
  <si>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</si>
  <si>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</si>
  <si>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</si>
  <si>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</si>
  <si>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</si>
  <si>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</si>
  <si>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</si>
  <si>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</si>
  <si>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</si>
  <si>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</si>
  <si>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</si>
  <si>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</si>
  <si>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</si>
  <si>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</si>
  <si>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</si>
  <si>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</si>
  <si>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</si>
  <si>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</si>
  <si>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</si>
  <si>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</si>
  <si>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</si>
  <si>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</si>
  <si>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</si>
  <si>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</si>
  <si>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</si>
  <si>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</si>
  <si>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</si>
  <si>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</si>
  <si>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</si>
  <si>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</si>
  <si>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</si>
  <si>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</si>
  <si>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</si>
  <si>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</si>
  <si>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</si>
  <si>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</si>
  <si>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</si>
  <si>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</si>
  <si>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</si>
  <si>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</si>
  <si>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</si>
  <si>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</si>
  <si>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</si>
  <si>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</si>
  <si>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</si>
  <si>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</si>
  <si>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</si>
  <si>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</si>
  <si>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</si>
  <si>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</si>
  <si>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</si>
  <si>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</si>
  <si>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</si>
  <si>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</si>
  <si>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</si>
  <si>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</si>
  <si>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</si>
  <si>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</si>
  <si>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</si>
  <si>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</si>
  <si>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</si>
  <si>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</si>
  <si>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</si>
  <si>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</si>
  <si>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</si>
  <si>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</si>
  <si>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</si>
  <si>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</si>
  <si>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</si>
  <si>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</si>
  <si>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</si>
  <si>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</si>
  <si>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</si>
  <si>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</si>
  <si>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</si>
  <si>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</si>
  <si>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</si>
  <si>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</si>
  <si>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</si>
  <si>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</si>
  <si>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</si>
  <si>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</si>
  <si>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</si>
  <si>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</si>
  <si>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</si>
  <si>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</si>
  <si>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</si>
  <si>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</si>
  <si>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</si>
  <si>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</si>
  <si>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</si>
  <si>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</si>
  <si>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</si>
  <si>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</si>
  <si>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</si>
  <si>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</si>
  <si>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</si>
  <si>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</si>
  <si>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</si>
  <si>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</si>
  <si>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</si>
  <si>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</si>
  <si>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</si>
  <si>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</si>
  <si>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</si>
  <si>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</si>
  <si>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</si>
  <si>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</si>
  <si>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</si>
  <si>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</si>
  <si>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</si>
  <si>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</si>
  <si>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</si>
  <si>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</si>
  <si>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</si>
  <si>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</si>
  <si>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</si>
  <si>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</si>
  <si>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</si>
  <si>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</si>
  <si>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</si>
  <si>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</si>
  <si>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</si>
  <si>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</si>
  <si>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</si>
  <si>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</si>
  <si>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</si>
  <si>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</si>
  <si>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</si>
  <si>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</si>
  <si>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</si>
  <si>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</si>
  <si>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</si>
  <si>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</si>
  <si>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</si>
  <si>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</si>
  <si>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</si>
  <si>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</si>
  <si>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</si>
  <si>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</si>
  <si>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</si>
  <si>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</si>
  <si>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</si>
  <si>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</si>
  <si>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</si>
  <si>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</si>
  <si>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</si>
  <si>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</si>
  <si>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</si>
  <si>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</si>
  <si>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</si>
  <si>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</si>
  <si>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</si>
  <si>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</si>
  <si>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</si>
  <si>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</si>
  <si>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</si>
  <si>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</si>
  <si>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</si>
  <si>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</si>
  <si>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</si>
  <si>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</si>
  <si>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</si>
  <si>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</si>
  <si>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</si>
  <si>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</si>
  <si>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</si>
  <si>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</si>
  <si>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</si>
  <si>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</si>
  <si>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</si>
  <si>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</si>
  <si>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</si>
  <si>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</si>
  <si>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</si>
  <si>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</si>
  <si>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</si>
  <si>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</si>
  <si>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</si>
  <si>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</si>
  <si>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</si>
  <si>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</si>
  <si>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</si>
  <si>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</si>
  <si>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</si>
  <si>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</si>
  <si>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</si>
  <si>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</si>
  <si>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</si>
  <si>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</si>
  <si>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</si>
  <si>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</si>
  <si>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</si>
  <si>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</si>
  <si>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</si>
  <si>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</si>
  <si>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</si>
  <si>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</si>
  <si>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</si>
  <si>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</si>
  <si>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</si>
  <si>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</si>
  <si>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</si>
  <si>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</si>
  <si>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</si>
  <si>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</si>
  <si>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</si>
  <si>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</si>
  <si>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</si>
  <si>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</si>
  <si>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</si>
  <si>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</si>
  <si>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</si>
  <si>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</si>
  <si>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</si>
  <si>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</si>
  <si>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</si>
  <si>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</si>
  <si>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</si>
  <si>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</si>
  <si>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</si>
  <si>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</si>
  <si>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</si>
  <si>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</si>
  <si>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</si>
  <si>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</si>
  <si>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</si>
  <si>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</si>
  <si>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</si>
  <si>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</si>
  <si>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</si>
  <si>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</si>
  <si>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</si>
  <si>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</si>
  <si>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</si>
  <si>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</si>
  <si>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</si>
  <si>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</si>
  <si>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</si>
  <si>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</si>
  <si>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</si>
  <si>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</si>
  <si>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</si>
  <si>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</si>
  <si>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</si>
  <si>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</si>
  <si>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</si>
  <si>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</si>
  <si>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</si>
  <si>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</si>
  <si>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</si>
  <si>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</si>
  <si>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</si>
  <si>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</si>
  <si>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</si>
  <si>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</si>
  <si>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</si>
  <si>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</si>
  <si>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</si>
  <si>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</si>
  <si>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</si>
  <si>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</si>
  <si>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</si>
  <si>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</si>
  <si>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</si>
  <si>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</si>
  <si>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</si>
  <si>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</si>
  <si>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</si>
  <si>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</si>
  <si>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</si>
  <si>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</si>
  <si>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</si>
  <si>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</si>
  <si>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</si>
  <si>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</si>
  <si>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</si>
  <si>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</si>
  <si>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</si>
  <si>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</si>
  <si>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</si>
  <si>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</si>
  <si>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</si>
  <si>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</si>
  <si>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</si>
  <si>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</si>
  <si>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</si>
  <si>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</si>
  <si>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</si>
  <si>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</si>
  <si>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</si>
  <si>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</si>
  <si>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</si>
  <si>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</si>
  <si>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</si>
  <si>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</si>
  <si>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</si>
  <si>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</si>
  <si>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</si>
  <si>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</si>
  <si>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</si>
  <si>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</si>
  <si>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</si>
  <si>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</si>
  <si>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</si>
  <si>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</si>
  <si>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</si>
  <si>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</si>
  <si>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</si>
  <si>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</si>
  <si>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</si>
  <si>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</si>
  <si>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</si>
  <si>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</si>
  <si>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</si>
  <si>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</si>
  <si>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</si>
  <si>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</si>
  <si>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</si>
  <si>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</si>
  <si>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</si>
  <si>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</si>
  <si>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</si>
  <si>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</si>
  <si>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</si>
  <si>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</si>
  <si>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</si>
  <si>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</si>
  <si>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</si>
  <si>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</si>
  <si>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</si>
  <si>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</si>
  <si>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</si>
  <si>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</si>
  <si>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</si>
  <si>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</si>
  <si>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</si>
  <si>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</si>
  <si>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</si>
  <si>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</si>
  <si>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</si>
  <si>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</si>
  <si>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</si>
  <si>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</si>
  <si>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</si>
  <si>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</si>
  <si>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</si>
  <si>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</si>
  <si>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</si>
  <si>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</si>
  <si>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</si>
  <si>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</si>
  <si>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</si>
  <si>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</si>
  <si>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</si>
  <si>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</si>
  <si>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</si>
  <si>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</si>
  <si>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</si>
  <si>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</si>
  <si>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</si>
  <si>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</si>
  <si>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</si>
  <si>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</si>
  <si>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</si>
  <si>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</si>
  <si>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</si>
  <si>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</si>
  <si>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</si>
  <si>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</si>
  <si>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</si>
  <si>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</si>
  <si>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</si>
  <si>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</si>
  <si>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</si>
  <si>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</si>
  <si>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</si>
  <si>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</si>
  <si>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</si>
  <si>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</si>
  <si>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</si>
  <si>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</si>
  <si>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</si>
  <si>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</si>
  <si>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</si>
  <si>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</si>
  <si>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</si>
  <si>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</si>
  <si>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</si>
  <si>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</si>
  <si>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</si>
  <si>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</si>
  <si>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</si>
  <si>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</si>
  <si>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</si>
  <si>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</si>
  <si>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</si>
  <si>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</si>
  <si>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</si>
  <si>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</si>
  <si>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</si>
  <si>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</si>
  <si>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</si>
  <si>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</si>
  <si>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</si>
  <si>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</si>
  <si>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</si>
  <si>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</si>
  <si>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</si>
  <si>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</si>
  <si>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</si>
  <si>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</si>
  <si>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</si>
  <si>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</si>
  <si>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</si>
  <si>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</si>
  <si>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</si>
  <si>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</si>
  <si>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</si>
  <si>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</si>
  <si>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</si>
  <si>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</si>
  <si>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</si>
  <si>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</si>
  <si>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</si>
  <si>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</si>
  <si>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</si>
  <si>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</si>
  <si>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</si>
  <si>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</si>
  <si>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</si>
  <si>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</si>
  <si>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</si>
  <si>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</si>
  <si>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</si>
  <si>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</si>
  <si>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</si>
  <si>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</si>
  <si>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</si>
  <si>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</si>
  <si>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</si>
  <si>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</si>
  <si>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</si>
  <si>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</si>
  <si>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</si>
  <si>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</si>
  <si>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</si>
  <si>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</si>
  <si>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</si>
  <si>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</si>
  <si>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</si>
  <si>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</si>
  <si>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</si>
  <si>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</si>
  <si>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</si>
  <si>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</si>
  <si>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</si>
  <si>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</si>
  <si>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</si>
  <si>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</si>
  <si>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</si>
  <si>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</si>
  <si>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</si>
  <si>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</si>
  <si>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</si>
  <si>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</si>
  <si>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</si>
  <si>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</si>
  <si>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</si>
  <si>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</si>
  <si>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</si>
  <si>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</si>
  <si>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</si>
  <si>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</si>
  <si>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</si>
  <si>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</si>
  <si>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</si>
  <si>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</si>
  <si>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</si>
  <si>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</si>
  <si>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</si>
  <si>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</si>
  <si>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</si>
  <si>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</si>
  <si>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</si>
  <si>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</si>
  <si>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</si>
  <si>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</si>
  <si>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</si>
  <si>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</si>
  <si>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</si>
  <si>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</si>
  <si>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</si>
  <si>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</si>
  <si>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</si>
  <si>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</si>
  <si>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</si>
  <si>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</si>
  <si>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</si>
  <si>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</si>
  <si>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</si>
  <si>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</si>
  <si>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</si>
  <si>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</si>
  <si>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</si>
  <si>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</si>
  <si>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</si>
  <si>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</si>
  <si>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</si>
  <si>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</si>
  <si>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</si>
  <si>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</si>
  <si>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</si>
  <si>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</si>
  <si>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</si>
  <si>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</si>
  <si>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</si>
  <si>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</si>
  <si>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</si>
  <si>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</si>
  <si>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</si>
  <si>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</si>
  <si>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</si>
  <si>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</si>
  <si>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</si>
  <si>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</si>
  <si>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</si>
  <si>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</si>
  <si>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</si>
  <si>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</si>
  <si>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</si>
  <si>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</si>
  <si>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</si>
  <si>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</si>
  <si>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</si>
  <si>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</si>
  <si>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</si>
  <si>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</si>
  <si>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</si>
  <si>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</si>
  <si>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</si>
  <si>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</si>
  <si>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</si>
  <si>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</si>
  <si>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</si>
  <si>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</si>
  <si>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</si>
  <si>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</si>
  <si>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</si>
  <si>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</si>
  <si>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</si>
  <si>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</si>
  <si>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</si>
  <si>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</si>
  <si>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</si>
  <si>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</si>
  <si>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</si>
  <si>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</si>
  <si>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</si>
  <si>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</si>
  <si>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</si>
  <si>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</si>
  <si>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</si>
  <si>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</si>
  <si>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</si>
  <si>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</si>
  <si>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</si>
  <si>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</si>
  <si>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</si>
  <si>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</si>
  <si>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</si>
  <si>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</si>
  <si>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</si>
  <si>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</si>
  <si>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</si>
  <si>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</si>
  <si>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</si>
  <si>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</si>
  <si>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</si>
  <si>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</si>
  <si>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</si>
  <si>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</si>
  <si>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</si>
  <si>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</si>
  <si>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</si>
  <si>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</si>
  <si>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</si>
  <si>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</si>
  <si>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</si>
  <si>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</si>
  <si>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</si>
  <si>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</si>
  <si>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</si>
  <si>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</si>
  <si>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</si>
  <si>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</si>
  <si>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</si>
  <si>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</si>
  <si>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</si>
  <si>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</si>
  <si>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</si>
  <si>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</si>
  <si>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</si>
  <si>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</si>
  <si>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</si>
  <si>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</si>
  <si>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</si>
  <si>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</si>
  <si>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</si>
  <si>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</si>
  <si>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</si>
  <si>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</si>
  <si>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</si>
  <si>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</si>
  <si>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</si>
  <si>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</si>
  <si>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</si>
  <si>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</si>
  <si>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</si>
  <si>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</si>
  <si>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</si>
  <si>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</si>
  <si>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</si>
  <si>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</si>
  <si>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</si>
  <si>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</si>
  <si>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</si>
  <si>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</si>
  <si>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</si>
  <si>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</si>
  <si>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</si>
  <si>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</si>
  <si>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</si>
  <si>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</si>
  <si>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</si>
  <si>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</si>
  <si>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</si>
  <si>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</si>
  <si>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</si>
  <si>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</si>
  <si>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</si>
  <si>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</si>
  <si>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</si>
  <si>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</si>
  <si>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</si>
  <si>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</si>
  <si>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</si>
  <si>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</si>
  <si>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</si>
  <si>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</si>
  <si>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</si>
  <si>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</si>
  <si>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</si>
  <si>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</si>
  <si>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</si>
  <si>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</si>
  <si>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</si>
  <si>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</si>
  <si>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</si>
  <si>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</si>
  <si>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</si>
  <si>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</si>
  <si>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</si>
  <si>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</si>
  <si>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</si>
  <si>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</si>
  <si>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</si>
  <si>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</si>
  <si>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</si>
  <si>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</si>
  <si>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</si>
  <si>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</si>
  <si>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</si>
  <si>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</si>
  <si>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</si>
  <si>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</si>
  <si>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</si>
  <si>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</si>
  <si>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</si>
  <si>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</si>
  <si>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</si>
  <si>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</si>
  <si>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</si>
  <si>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</si>
  <si>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</si>
  <si>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</si>
  <si>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</si>
  <si>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</si>
  <si>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</si>
  <si>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</si>
  <si>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</si>
  <si>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</si>
  <si>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</si>
  <si>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</si>
  <si>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</si>
  <si>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</si>
  <si>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</si>
  <si>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</si>
  <si>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</si>
  <si>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</si>
  <si>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</si>
  <si>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</si>
  <si>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</si>
  <si>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</si>
  <si>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</si>
  <si>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</si>
  <si>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</si>
  <si>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</si>
  <si>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</si>
  <si>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</si>
  <si>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</si>
  <si>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</si>
  <si>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</si>
  <si>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</si>
  <si>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</si>
  <si>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</si>
  <si>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</si>
  <si>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</si>
  <si>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</si>
  <si>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</si>
  <si>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</si>
  <si>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</si>
  <si>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</si>
  <si>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</si>
  <si>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</si>
  <si>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</si>
  <si>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</si>
  <si>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</si>
  <si>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</si>
  <si>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</si>
  <si>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</si>
  <si>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</si>
  <si>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</si>
  <si>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</si>
  <si>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</si>
  <si>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</si>
  <si>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</si>
  <si>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</si>
  <si>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</si>
  <si>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</si>
  <si>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</si>
  <si>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</si>
  <si>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</si>
  <si>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</si>
  <si>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</si>
  <si>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</si>
  <si>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</si>
  <si>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</si>
  <si>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</si>
  <si>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</si>
  <si>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</si>
  <si>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</si>
  <si>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</si>
  <si>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</si>
  <si>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</si>
  <si>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</si>
  <si>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</si>
  <si>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</si>
  <si>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</si>
  <si>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</si>
  <si>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</si>
  <si>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</si>
  <si>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</si>
  <si>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</si>
  <si>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</si>
  <si>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</si>
  <si>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</si>
  <si>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</si>
  <si>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</si>
  <si>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</si>
  <si>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</si>
  <si>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</si>
  <si>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</si>
  <si>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</si>
  <si>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</si>
  <si>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</si>
  <si>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</si>
  <si>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</si>
  <si>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</si>
  <si>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</si>
  <si>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</si>
  <si>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</si>
  <si>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</si>
  <si>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</si>
  <si>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</si>
  <si>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</si>
  <si>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</si>
  <si>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</si>
  <si>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</si>
  <si>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</si>
  <si>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</si>
  <si>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</si>
  <si>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</si>
  <si>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</si>
  <si>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</si>
  <si>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</si>
  <si>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</si>
  <si>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</si>
  <si>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</si>
  <si>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</si>
  <si>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</si>
  <si>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</si>
  <si>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</si>
  <si>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</si>
  <si>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</si>
  <si>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</si>
  <si>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</si>
  <si>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</si>
  <si>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</si>
  <si>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</si>
  <si>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</si>
  <si>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</si>
  <si>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</si>
  <si>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</si>
  <si>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</si>
  <si>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</si>
  <si>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</si>
  <si>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</si>
  <si>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</si>
  <si>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</si>
  <si>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</si>
  <si>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</si>
  <si>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</si>
  <si>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</si>
  <si>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</si>
  <si>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</si>
  <si>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</si>
  <si>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</si>
  <si>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</si>
  <si>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</si>
  <si>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</si>
  <si>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</si>
  <si>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</si>
  <si>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</si>
  <si>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</si>
  <si>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</si>
  <si>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</si>
  <si>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</si>
  <si>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</si>
  <si>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</si>
  <si>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</si>
  <si>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</si>
  <si>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</si>
  <si>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</si>
  <si>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</si>
  <si>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</si>
  <si>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</si>
  <si>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</si>
  <si>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</si>
  <si>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</si>
  <si>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</si>
  <si>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</si>
  <si>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</si>
  <si>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</si>
  <si>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</si>
  <si>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</si>
  <si>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</si>
  <si>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</si>
  <si>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</si>
  <si>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</si>
  <si>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</si>
  <si>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</si>
  <si>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</si>
  <si>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</si>
  <si>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</si>
  <si>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</si>
  <si>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</si>
  <si>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</si>
  <si>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</si>
  <si>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</si>
  <si>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</si>
  <si>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</si>
  <si>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</si>
  <si>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</si>
  <si>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</si>
  <si>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</si>
  <si>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</si>
  <si>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</si>
  <si>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</si>
  <si>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</si>
  <si>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</si>
  <si>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</si>
  <si>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</si>
  <si>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</si>
  <si>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</si>
  <si>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</si>
  <si>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</si>
  <si>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</si>
  <si>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</si>
  <si>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</si>
  <si>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</si>
  <si>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</si>
  <si>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</si>
  <si>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</si>
  <si>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</si>
  <si>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</si>
  <si>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</si>
  <si>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</si>
  <si>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</si>
  <si>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</si>
  <si>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</si>
  <si>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</si>
  <si>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</si>
  <si>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</si>
  <si>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</si>
  <si>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</si>
  <si>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</si>
  <si>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</si>
  <si>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</si>
  <si>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</si>
  <si>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</si>
  <si>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</si>
  <si>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</si>
  <si>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</si>
  <si>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</si>
  <si>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</si>
  <si>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</si>
  <si>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</si>
  <si>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</si>
  <si>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</si>
  <si>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</si>
  <si>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</si>
  <si>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</si>
  <si>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</si>
  <si>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</si>
  <si>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</si>
  <si>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</si>
  <si>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</si>
  <si>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</si>
  <si>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</si>
  <si>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</si>
  <si>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</si>
  <si>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</si>
  <si>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</si>
  <si>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</si>
  <si>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</si>
  <si>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</si>
  <si>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</si>
  <si>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</si>
  <si>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</si>
  <si>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</si>
  <si>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</si>
  <si>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</si>
  <si>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</si>
  <si>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</si>
  <si>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</si>
  <si>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</si>
  <si>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</si>
  <si>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</si>
  <si>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</si>
  <si>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</si>
  <si>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</si>
  <si>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</si>
  <si>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</si>
  <si>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</si>
  <si>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</si>
  <si>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</si>
  <si>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</si>
  <si>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</si>
  <si>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</si>
  <si>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</si>
  <si>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</si>
  <si>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</si>
  <si>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</si>
  <si>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</si>
  <si>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</si>
  <si>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</si>
  <si>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</si>
  <si>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</si>
  <si>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</si>
  <si>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</si>
  <si>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</si>
  <si>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</si>
  <si>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</si>
  <si>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</si>
  <si>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</si>
  <si>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</si>
  <si>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</si>
  <si>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</si>
  <si>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</si>
  <si>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</si>
  <si>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</si>
  <si>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</si>
  <si>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</si>
  <si>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</si>
  <si>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</si>
  <si>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</si>
  <si>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</si>
  <si>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</si>
  <si>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</si>
  <si>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</si>
  <si>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</si>
  <si>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</si>
  <si>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</si>
  <si>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</si>
  <si>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</si>
  <si>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</si>
  <si>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</si>
  <si>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</si>
  <si>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</si>
  <si>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</si>
  <si>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</si>
  <si>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</si>
  <si>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</si>
  <si>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</si>
  <si>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</si>
  <si>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</si>
  <si>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</si>
  <si>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</si>
  <si>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</si>
  <si>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</si>
  <si>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</si>
  <si>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</si>
  <si>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</si>
  <si>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</si>
  <si>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</si>
  <si>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</si>
  <si>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</si>
  <si>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</si>
  <si>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</si>
  <si>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</si>
  <si>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</si>
  <si>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</si>
  <si>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</si>
  <si>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</si>
  <si>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</si>
  <si>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</si>
  <si>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</si>
  <si>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</si>
  <si>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</si>
  <si>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</si>
  <si>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</si>
  <si>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</si>
  <si>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</si>
  <si>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</si>
  <si>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</si>
  <si>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</si>
  <si>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</si>
  <si>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</si>
  <si>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</si>
  <si>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</si>
  <si>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</si>
  <si>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</si>
  <si>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</si>
  <si>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</si>
  <si>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</si>
  <si>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</si>
  <si>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</si>
  <si>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</si>
  <si>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</si>
  <si>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</si>
  <si>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</si>
  <si>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</si>
  <si>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</si>
  <si>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</si>
  <si>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</si>
  <si>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</si>
  <si>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</si>
  <si>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</si>
  <si>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</si>
  <si>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</si>
  <si>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</si>
  <si>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</si>
  <si>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</si>
  <si>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</si>
  <si>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</si>
  <si>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</si>
  <si>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</si>
  <si>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</si>
  <si>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</si>
  <si>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</si>
  <si>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</si>
  <si>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</si>
  <si>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</si>
  <si>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</si>
  <si>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</si>
  <si>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</si>
  <si>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</si>
  <si>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</si>
  <si>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</si>
  <si>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</si>
  <si>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</si>
  <si>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</si>
  <si>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</si>
  <si>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</si>
  <si>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</si>
  <si>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</si>
  <si>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</si>
  <si>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</si>
  <si>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</si>
  <si>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</si>
  <si>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</si>
  <si>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</si>
  <si>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</si>
  <si>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</si>
  <si>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</si>
  <si>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</si>
  <si>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</si>
  <si>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</si>
  <si>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</si>
  <si>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</si>
  <si>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</si>
  <si>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</si>
  <si>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</si>
  <si>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</si>
  <si>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</si>
  <si>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</si>
  <si>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</si>
  <si>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</si>
  <si>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</si>
  <si>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</si>
  <si>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</si>
  <si>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</si>
  <si>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</si>
  <si>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</si>
  <si>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</si>
  <si>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</si>
  <si>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</si>
  <si>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</si>
  <si>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</si>
  <si>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</si>
  <si>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</si>
  <si>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</si>
  <si>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</si>
  <si>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</si>
  <si>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</si>
  <si>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</si>
  <si>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</si>
  <si>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</si>
  <si>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</si>
  <si>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</si>
  <si>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</si>
  <si>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</si>
  <si>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</si>
  <si>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</si>
  <si>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</si>
  <si>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</si>
  <si>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</si>
  <si>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</si>
  <si>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</si>
  <si>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</si>
  <si>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</si>
  <si>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</si>
  <si>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</si>
  <si>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</si>
  <si>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</si>
  <si>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</si>
  <si>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</si>
  <si>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</si>
  <si>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</si>
  <si>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</si>
  <si>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</si>
  <si>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</si>
  <si>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</si>
  <si>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</si>
  <si>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</si>
  <si>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</si>
  <si>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</si>
  <si>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</si>
  <si>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</si>
  <si>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</si>
  <si>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</si>
  <si>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</si>
  <si>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</si>
  <si>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</si>
  <si>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</si>
  <si>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</si>
  <si>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</si>
  <si>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</si>
  <si>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</si>
  <si>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</si>
  <si>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</si>
  <si>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</si>
  <si>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</si>
  <si>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</si>
  <si>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</si>
  <si>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</si>
  <si>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</si>
  <si>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</si>
  <si>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</si>
  <si>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</si>
  <si>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</si>
  <si>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</si>
  <si>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</si>
  <si>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</si>
  <si>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</si>
  <si>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</si>
  <si>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</si>
  <si>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</si>
  <si>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</si>
  <si>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</si>
  <si>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</si>
  <si>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</si>
  <si>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</si>
  <si>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</si>
  <si>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</si>
  <si>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</si>
  <si>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</si>
  <si>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</si>
  <si>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</si>
  <si>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</si>
  <si>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</si>
  <si>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</si>
  <si>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</si>
  <si>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</si>
  <si>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</si>
  <si>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</si>
  <si>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</si>
  <si>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</si>
  <si>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</si>
  <si>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</si>
  <si>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</si>
  <si>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</si>
  <si>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</si>
  <si>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</si>
  <si>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</si>
  <si>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</si>
  <si>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</si>
  <si>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</si>
  <si>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</si>
  <si>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</si>
  <si>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</si>
  <si>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</si>
  <si>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</si>
  <si>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</si>
  <si>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</si>
  <si>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</si>
  <si>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</si>
  <si>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</si>
  <si>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</si>
  <si>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</si>
  <si>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</si>
  <si>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</si>
  <si>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</si>
  <si>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</si>
  <si>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</si>
  <si>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</si>
  <si>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</si>
  <si>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</si>
  <si>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</si>
  <si>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</si>
  <si>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</si>
  <si>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</si>
  <si>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</si>
  <si>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</si>
  <si>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</si>
  <si>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</si>
  <si>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</si>
  <si>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</si>
  <si>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</si>
  <si>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</si>
  <si>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</si>
  <si>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</si>
  <si>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</si>
  <si>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</si>
  <si>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</si>
  <si>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</si>
  <si>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</si>
  <si>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</si>
  <si>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</si>
  <si>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</si>
  <si>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</si>
  <si>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</si>
  <si>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</si>
  <si>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</si>
  <si>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</si>
  <si>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</si>
  <si>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</si>
  <si>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</si>
  <si>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</si>
  <si>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</si>
  <si>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</si>
  <si>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</si>
  <si>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</si>
  <si>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</si>
  <si>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</si>
  <si>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</si>
  <si>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</si>
  <si>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</si>
  <si>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</si>
  <si>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</si>
  <si>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</si>
  <si>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</si>
  <si>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</si>
  <si>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</si>
  <si>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</si>
  <si>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</si>
  <si>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</si>
  <si>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</si>
  <si>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</si>
  <si>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</si>
  <si>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</si>
  <si>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</si>
  <si>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</si>
  <si>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</si>
  <si>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</si>
  <si>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</si>
  <si>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</si>
  <si>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</si>
  <si>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</si>
  <si>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</si>
  <si>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</si>
  <si>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</si>
  <si>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</si>
  <si>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</si>
  <si>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</si>
  <si>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</si>
  <si>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</si>
  <si>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</si>
  <si>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</si>
  <si>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</si>
  <si>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</si>
  <si>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</si>
  <si>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</si>
  <si>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</si>
  <si>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</si>
  <si>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</si>
  <si>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</si>
  <si>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</si>
  <si>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</si>
  <si>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</si>
  <si>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</si>
  <si>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</si>
  <si>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</si>
  <si>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</si>
  <si>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</si>
  <si>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</si>
  <si>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</si>
  <si>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</si>
  <si>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</si>
  <si>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</si>
  <si>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</si>
  <si>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</si>
  <si>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</si>
  <si>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</si>
  <si>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</si>
  <si>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</si>
  <si>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</si>
  <si>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</si>
  <si>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</si>
  <si>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</si>
  <si>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</si>
  <si>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</si>
  <si>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</si>
  <si>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</si>
  <si>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</si>
  <si>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</si>
  <si>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</si>
  <si>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</si>
  <si>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</si>
  <si>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</si>
  <si>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</si>
  <si>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</si>
  <si>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</si>
  <si>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</si>
  <si>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</si>
  <si>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</si>
  <si>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</si>
  <si>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</si>
  <si>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</si>
  <si>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</si>
  <si>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</si>
  <si>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</si>
  <si>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</si>
  <si>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</si>
  <si>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</si>
  <si>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</si>
  <si>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</si>
  <si>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</si>
  <si>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</si>
  <si>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</si>
  <si>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</si>
  <si>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</si>
  <si>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</si>
  <si>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</si>
  <si>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</si>
  <si>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</si>
  <si>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</si>
  <si>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</si>
  <si>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</si>
  <si>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</si>
  <si>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</si>
  <si>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</si>
  <si>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</si>
  <si>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</si>
  <si>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</si>
  <si>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</si>
  <si>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</si>
  <si>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</si>
  <si>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</si>
  <si>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</si>
  <si>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</si>
  <si>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</si>
  <si>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</si>
  <si>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</si>
  <si>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</si>
  <si>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</si>
  <si>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</si>
  <si>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</si>
  <si>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</si>
  <si>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</si>
  <si>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</si>
  <si>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</si>
  <si>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</si>
  <si>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</si>
  <si>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</si>
  <si>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</si>
  <si>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</si>
  <si>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</si>
  <si>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</si>
  <si>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</si>
  <si>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</si>
  <si>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</si>
  <si>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</si>
  <si>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</si>
  <si>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</si>
  <si>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</si>
  <si>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</si>
  <si>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</si>
  <si>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</si>
  <si>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</si>
  <si>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</si>
  <si>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</si>
  <si>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</si>
  <si>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</si>
  <si>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</si>
  <si>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</si>
  <si>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</si>
  <si>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</si>
  <si>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</si>
  <si>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</si>
  <si>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</si>
  <si>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</si>
  <si>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</si>
  <si>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</si>
  <si>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</si>
  <si>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</si>
  <si>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</si>
  <si>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</si>
  <si>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</si>
  <si>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</si>
  <si>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</si>
  <si>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</si>
  <si>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</si>
  <si>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</si>
  <si>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</si>
  <si>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</si>
  <si>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</si>
  <si>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</si>
  <si>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</si>
  <si>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</si>
  <si>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</si>
  <si>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</si>
  <si>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</si>
  <si>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</si>
  <si>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</si>
  <si>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</si>
  <si>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</si>
  <si>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</si>
  <si>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</si>
  <si>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</si>
  <si>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</si>
  <si>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</si>
  <si>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</si>
  <si>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</si>
  <si>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</si>
  <si>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</si>
  <si>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</si>
  <si>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</si>
  <si>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</si>
  <si>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</si>
  <si>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</si>
  <si>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</si>
  <si>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</si>
  <si>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</si>
  <si>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</si>
  <si>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</si>
  <si>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</si>
  <si>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</si>
  <si>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</si>
  <si>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</si>
  <si>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</si>
  <si>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</si>
  <si>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</si>
  <si>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</si>
  <si>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</si>
  <si>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</si>
  <si>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</si>
  <si>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</si>
  <si>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</si>
  <si>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</si>
  <si>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</si>
  <si>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</si>
  <si>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</si>
  <si>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</si>
  <si>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</si>
  <si>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</si>
  <si>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</si>
  <si>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</si>
  <si>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</si>
  <si>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</si>
  <si>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</si>
  <si>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</si>
  <si>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</si>
  <si>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</si>
  <si>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</si>
  <si>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</si>
  <si>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</si>
  <si>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</si>
  <si>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</si>
  <si>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</si>
  <si>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</si>
  <si>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</si>
  <si>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</si>
  <si>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</si>
  <si>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</si>
  <si>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</si>
  <si>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</si>
  <si>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</si>
  <si>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</si>
  <si>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</si>
  <si>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</si>
  <si>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</si>
  <si>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</si>
  <si>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</si>
  <si>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</si>
  <si>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</si>
  <si>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</si>
  <si>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</si>
  <si>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</si>
  <si>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</si>
  <si>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</si>
  <si>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</si>
  <si>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</si>
  <si>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</si>
  <si>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</si>
  <si>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</si>
  <si>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</si>
  <si>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</si>
  <si>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</si>
  <si>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</si>
  <si>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</si>
  <si>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</si>
  <si>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</si>
  <si>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</si>
  <si>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</si>
  <si>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</si>
  <si>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</si>
  <si>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</si>
  <si>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</si>
  <si>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</si>
  <si>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</si>
  <si>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</si>
  <si>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</si>
  <si>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</si>
  <si>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</si>
  <si>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</si>
  <si>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</si>
  <si>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</si>
  <si>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</si>
  <si>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</si>
  <si>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</si>
  <si>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</si>
  <si>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</si>
  <si>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</si>
  <si>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</si>
  <si>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</si>
  <si>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</si>
  <si>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</si>
  <si>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</si>
  <si>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</si>
  <si>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</si>
  <si>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</si>
  <si>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</si>
  <si>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</si>
  <si>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</si>
  <si>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</si>
  <si>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</si>
  <si>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</si>
  <si>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</si>
  <si>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</si>
  <si>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</si>
  <si>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</si>
  <si>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</si>
  <si>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</si>
  <si>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</si>
  <si>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</si>
  <si>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</si>
  <si>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</si>
  <si>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</si>
  <si>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</si>
  <si>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</si>
  <si>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</si>
  <si>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</si>
  <si>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</si>
  <si>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</si>
  <si>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</si>
  <si>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</si>
  <si>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</si>
  <si>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</si>
  <si>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</si>
  <si>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</si>
  <si>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</si>
  <si>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</si>
  <si>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</si>
  <si>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</si>
  <si>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</si>
  <si>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</si>
  <si>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</si>
  <si>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</si>
  <si>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</si>
  <si>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</si>
  <si>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</si>
  <si>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</si>
  <si>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</si>
  <si>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</si>
  <si>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</si>
  <si>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</si>
  <si>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</si>
  <si>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</si>
  <si>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</si>
  <si>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</si>
  <si>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</si>
  <si>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</si>
  <si>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</si>
  <si>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</si>
  <si>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</si>
  <si>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</si>
  <si>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</si>
  <si>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</si>
  <si>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</si>
  <si>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</si>
  <si>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</si>
  <si>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</si>
  <si>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</si>
  <si>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</si>
  <si>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</si>
  <si>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</si>
  <si>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</si>
  <si>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</si>
  <si>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</si>
  <si>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</si>
  <si>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</si>
  <si>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</si>
  <si>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</si>
  <si>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</si>
  <si>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</si>
  <si>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</si>
  <si>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</si>
  <si>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</si>
  <si>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</si>
  <si>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</si>
  <si>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</si>
  <si>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</si>
  <si>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</si>
  <si>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</si>
  <si>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</si>
  <si>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</si>
  <si>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</si>
  <si>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</si>
  <si>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</si>
  <si>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</si>
  <si>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</si>
  <si>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</si>
  <si>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</si>
  <si>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</si>
  <si>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</si>
  <si>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</si>
  <si>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</si>
  <si>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</si>
  <si>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</si>
  <si>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</si>
  <si>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</si>
  <si>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</si>
  <si>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</si>
  <si>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</si>
  <si>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</si>
  <si>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</si>
  <si>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</si>
  <si>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</si>
  <si>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</si>
  <si>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</si>
  <si>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</si>
  <si>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</si>
  <si>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</si>
  <si>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</si>
  <si>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</si>
  <si>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</si>
  <si>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</si>
  <si>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</si>
  <si>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</si>
  <si>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</si>
  <si>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</si>
  <si>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</si>
  <si>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</si>
  <si>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</si>
  <si>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</si>
  <si>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</si>
  <si>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</si>
  <si>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</si>
  <si>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</si>
  <si>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</si>
  <si>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</si>
  <si>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</si>
  <si>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</si>
  <si>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</si>
  <si>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</si>
  <si>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</si>
  <si>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</si>
  <si>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</si>
  <si>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</si>
  <si>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</si>
  <si>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</si>
  <si>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</si>
  <si>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</si>
  <si>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</si>
  <si>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</si>
  <si>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</si>
  <si>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</si>
  <si>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</si>
  <si>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</si>
  <si>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</si>
  <si>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</si>
  <si>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</si>
  <si>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</si>
  <si>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</si>
  <si>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</si>
  <si>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</si>
  <si>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</si>
  <si>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</si>
  <si>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</si>
  <si>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</si>
  <si>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</si>
  <si>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</si>
  <si>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</si>
  <si>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</si>
  <si>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</si>
  <si>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</si>
  <si>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</si>
  <si>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</si>
  <si>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</si>
  <si>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</si>
  <si>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</si>
  <si>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</si>
  <si>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</si>
  <si>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</si>
  <si>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</si>
  <si>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</si>
  <si>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</si>
  <si>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</si>
  <si>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</si>
  <si>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</si>
  <si>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</si>
  <si>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</si>
  <si>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</si>
  <si>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</si>
  <si>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</si>
  <si>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</si>
  <si>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</si>
  <si>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</si>
  <si>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</si>
  <si>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</si>
  <si>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</si>
  <si>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</si>
  <si>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</si>
  <si>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</si>
  <si>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</si>
  <si>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</si>
  <si>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</si>
  <si>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</si>
  <si>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</si>
  <si>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</si>
  <si>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</si>
  <si>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</si>
  <si>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</si>
  <si>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</si>
  <si>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</si>
  <si>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</si>
  <si>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</si>
  <si>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</si>
  <si>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</si>
  <si>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</si>
  <si>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</si>
  <si>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</si>
  <si>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</si>
  <si>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</si>
  <si>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</si>
  <si>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</si>
  <si>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</si>
  <si>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</si>
  <si>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</si>
  <si>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</si>
  <si>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</si>
  <si>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</si>
  <si>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</si>
  <si>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</si>
  <si>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</si>
  <si>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</si>
  <si>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</si>
  <si>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</si>
  <si>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</si>
  <si>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</si>
  <si>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</si>
  <si>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</si>
  <si>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</si>
  <si>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</si>
  <si>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</si>
  <si>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</si>
  <si>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</si>
  <si>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</si>
  <si>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</si>
  <si>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</si>
  <si>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</si>
  <si>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</si>
  <si>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</si>
  <si>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</si>
  <si>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</si>
  <si>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</si>
  <si>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</si>
  <si>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</si>
  <si>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</si>
  <si>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</si>
  <si>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</si>
  <si>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</si>
  <si>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</si>
  <si>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</si>
  <si>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</si>
  <si>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</si>
  <si>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</si>
  <si>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</si>
  <si>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</si>
  <si>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</si>
  <si>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</si>
  <si>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</si>
  <si>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</si>
  <si>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</si>
  <si>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</si>
  <si>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</si>
  <si>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</si>
  <si>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</si>
  <si>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</si>
  <si>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</si>
  <si>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</si>
  <si>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</si>
  <si>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</si>
  <si>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</si>
  <si>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</si>
  <si>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</si>
  <si>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</si>
  <si>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</si>
  <si>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</si>
  <si>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</si>
  <si>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</si>
  <si>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</si>
  <si>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</si>
  <si>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</si>
  <si>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</si>
  <si>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</si>
  <si>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</si>
  <si>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</si>
  <si>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</si>
  <si>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</si>
  <si>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</si>
  <si>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</si>
  <si>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</si>
  <si>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</si>
  <si>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</si>
  <si>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</si>
  <si>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</si>
  <si>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</si>
  <si>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</si>
  <si>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</si>
  <si>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</si>
  <si>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</si>
  <si>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</si>
  <si>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</si>
  <si>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</si>
  <si>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</si>
  <si>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</si>
  <si>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</si>
  <si>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</si>
  <si>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</si>
  <si>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</si>
  <si>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</si>
  <si>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</si>
  <si>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</si>
  <si>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</si>
  <si>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</si>
  <si>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</si>
  <si>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</si>
  <si>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</si>
  <si>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</si>
  <si>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</si>
  <si>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</si>
  <si>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</si>
  <si>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</si>
  <si>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</si>
  <si>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</si>
  <si>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</si>
  <si>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</si>
  <si>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</si>
  <si>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</si>
  <si>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</si>
  <si>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</si>
  <si>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</si>
  <si>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</si>
  <si>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</si>
  <si>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</si>
  <si>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</si>
  <si>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</si>
  <si>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</si>
  <si>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</si>
  <si>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</si>
  <si>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</si>
  <si>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</si>
  <si>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</si>
  <si>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</si>
  <si>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</si>
  <si>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</si>
  <si>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</si>
  <si>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</si>
  <si>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</si>
  <si>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</si>
  <si>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</si>
  <si>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</si>
  <si>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</si>
  <si>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</si>
  <si>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</si>
  <si>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</si>
  <si>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</si>
  <si>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</si>
  <si>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</si>
  <si>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</si>
  <si>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</si>
  <si>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</si>
  <si>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</si>
  <si>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</si>
  <si>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</si>
  <si>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</si>
  <si>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</si>
  <si>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</si>
  <si>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</si>
  <si>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</si>
  <si>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</si>
  <si>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</si>
  <si>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</si>
  <si>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</si>
  <si>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</si>
  <si>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</si>
  <si>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</si>
  <si>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</si>
  <si>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</si>
  <si>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</si>
  <si>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</si>
  <si>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</si>
  <si>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</si>
  <si>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</si>
  <si>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</si>
  <si>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</si>
  <si>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</si>
  <si>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</si>
  <si>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</si>
  <si>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</si>
  <si>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</si>
  <si>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</si>
  <si>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</si>
  <si>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</si>
  <si>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</si>
  <si>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</si>
  <si>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</si>
  <si>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</si>
  <si>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</si>
  <si>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</si>
  <si>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</si>
  <si>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</si>
  <si>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</si>
  <si>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</si>
  <si>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</si>
  <si>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</si>
  <si>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</si>
  <si>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</si>
  <si>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</si>
  <si>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</si>
  <si>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</si>
  <si>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</si>
  <si>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</si>
  <si>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</si>
  <si>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</si>
  <si>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</si>
  <si>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</si>
  <si>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</si>
  <si>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</si>
  <si>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</si>
  <si>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</si>
  <si>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</si>
  <si>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</si>
  <si>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</si>
  <si>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</si>
  <si>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</si>
  <si>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</si>
  <si>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</si>
  <si>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</si>
  <si>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</si>
  <si>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</si>
  <si>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</si>
  <si>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</si>
  <si>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</si>
  <si>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</si>
  <si>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</si>
  <si>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</si>
  <si>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</si>
  <si>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</si>
  <si>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</si>
  <si>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</si>
  <si>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</si>
  <si>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</si>
  <si>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</si>
  <si>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</si>
  <si>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</si>
  <si>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</si>
  <si>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</si>
  <si>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</si>
  <si>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</si>
  <si>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</si>
  <si>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</si>
  <si>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</si>
  <si>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</si>
  <si>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</si>
  <si>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</si>
  <si>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</si>
  <si>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</si>
  <si>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</si>
  <si>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</si>
  <si>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</si>
  <si>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</si>
  <si>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</si>
  <si>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</si>
  <si>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</si>
  <si>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</si>
  <si>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</si>
  <si>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</si>
  <si>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</si>
  <si>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</si>
  <si>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</si>
  <si>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</si>
  <si>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</si>
  <si>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</si>
  <si>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</si>
  <si>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</si>
  <si>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</si>
  <si>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</si>
  <si>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</si>
  <si>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</si>
  <si>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</si>
  <si>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</si>
  <si>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</si>
  <si>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</si>
  <si>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</si>
  <si>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</si>
  <si>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</si>
  <si>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</si>
  <si>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</si>
  <si>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</si>
  <si>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</si>
  <si>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</si>
  <si>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</si>
  <si>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</si>
  <si>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</si>
  <si>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</si>
  <si>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</si>
  <si>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</si>
  <si>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</si>
  <si>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</si>
  <si>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</si>
  <si>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</si>
  <si>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</si>
  <si>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</si>
  <si>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</si>
  <si>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</si>
  <si>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</si>
  <si>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</si>
  <si>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</si>
  <si>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</si>
  <si>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</si>
  <si>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</si>
  <si>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</si>
  <si>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</si>
  <si>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</si>
  <si>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</si>
  <si>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</si>
  <si>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</si>
  <si>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</si>
  <si>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</si>
  <si>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</si>
  <si>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</si>
  <si>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</si>
  <si>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</si>
  <si>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</si>
  <si>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</si>
  <si>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</si>
  <si>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</si>
  <si>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</si>
  <si>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</si>
  <si>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</si>
  <si>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</si>
  <si>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</si>
  <si>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</si>
  <si>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</si>
  <si>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</si>
  <si>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</si>
  <si>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</si>
  <si>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</si>
  <si>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</si>
  <si>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</si>
  <si>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</si>
  <si>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</si>
  <si>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</si>
  <si>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</si>
  <si>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</si>
  <si>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</si>
  <si>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</si>
  <si>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</si>
  <si>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</si>
  <si>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</si>
  <si>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</si>
  <si>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</si>
  <si>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</si>
  <si>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</si>
  <si>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</si>
  <si>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</si>
  <si>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</si>
  <si>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</si>
  <si>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</si>
  <si>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</si>
  <si>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</si>
  <si>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</si>
  <si>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</si>
  <si>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</si>
  <si>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</si>
  <si>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</si>
  <si>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</si>
  <si>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</si>
  <si>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</si>
  <si>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</si>
  <si>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</si>
  <si>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</si>
  <si>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</si>
  <si>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</si>
  <si>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</si>
  <si>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</si>
  <si>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</si>
  <si>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</si>
  <si>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</si>
  <si>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</si>
  <si>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</si>
  <si>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</si>
  <si>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</si>
  <si>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</si>
  <si>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</si>
  <si>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</si>
  <si>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</si>
  <si>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</si>
  <si>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</si>
  <si>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</si>
  <si>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</si>
  <si>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</si>
  <si>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</si>
  <si>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</si>
  <si>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</si>
  <si>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</si>
  <si>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</si>
  <si>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</si>
  <si>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</si>
  <si>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</si>
  <si>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</si>
  <si>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</si>
  <si>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</si>
  <si>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</si>
  <si>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</si>
  <si>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</si>
  <si>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</si>
  <si>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</si>
  <si>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</si>
  <si>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</si>
  <si>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</si>
  <si>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</si>
  <si>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</si>
  <si>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</si>
  <si>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</si>
  <si>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</si>
  <si>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</si>
  <si>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</si>
  <si>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</si>
  <si>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</si>
  <si>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</si>
  <si>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</si>
  <si>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</si>
  <si>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</si>
  <si>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</si>
  <si>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</si>
  <si>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</si>
  <si>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</si>
  <si>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</si>
  <si>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</si>
  <si>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</si>
  <si>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</si>
  <si>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</si>
  <si>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</si>
  <si>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</si>
  <si>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</si>
  <si>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</si>
  <si>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</si>
  <si>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</si>
  <si>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</si>
  <si>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</si>
  <si>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</si>
  <si>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</si>
  <si>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</si>
  <si>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</si>
  <si>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</si>
  <si>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</si>
  <si>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</si>
  <si>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</si>
  <si>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</si>
  <si>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</si>
  <si>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</si>
  <si>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</si>
  <si>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</si>
  <si>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</si>
  <si>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</si>
  <si>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</si>
  <si>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</si>
  <si>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</si>
  <si>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</si>
  <si>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</si>
  <si>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</si>
  <si>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</si>
  <si>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</si>
  <si>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</si>
  <si>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</si>
  <si>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</si>
  <si>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</si>
  <si>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</si>
  <si>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</si>
  <si>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</si>
  <si>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</si>
  <si>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</si>
  <si>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</si>
  <si>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</si>
  <si>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</si>
  <si>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</si>
  <si>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</si>
  <si>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</si>
  <si>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</si>
  <si>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</si>
  <si>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</si>
  <si>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</si>
  <si>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</si>
  <si>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</si>
  <si>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</si>
  <si>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</si>
  <si>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</si>
  <si>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</si>
  <si>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</si>
  <si>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</si>
  <si>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</si>
  <si>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</si>
  <si>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</si>
  <si>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</si>
  <si>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</si>
  <si>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</si>
  <si>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</si>
  <si>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</si>
  <si>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</si>
  <si>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</si>
  <si>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</si>
  <si>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</si>
  <si>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</si>
  <si>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</si>
  <si>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</si>
  <si>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</si>
  <si>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</si>
  <si>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</si>
  <si>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</si>
  <si>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</si>
  <si>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</si>
  <si>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</si>
  <si>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</si>
  <si>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</si>
  <si>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</si>
  <si>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</si>
  <si>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</si>
  <si>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</si>
  <si>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</si>
  <si>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</si>
  <si>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</si>
  <si>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</si>
  <si>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</si>
  <si>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</si>
  <si>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</si>
  <si>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</si>
  <si>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</si>
  <si>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</si>
  <si>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</si>
  <si>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</si>
  <si>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</si>
  <si>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</si>
  <si>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</si>
  <si>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</si>
  <si>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</si>
  <si>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</si>
  <si>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</si>
  <si>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</si>
  <si>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</si>
  <si>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</si>
  <si>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</si>
  <si>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</si>
  <si>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</si>
  <si>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</si>
  <si>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</si>
  <si>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</si>
  <si>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</si>
  <si>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</si>
  <si>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</si>
  <si>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</si>
  <si>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</si>
  <si>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</si>
  <si>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</si>
  <si>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</si>
  <si>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</si>
  <si>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</si>
  <si>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</si>
  <si>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</si>
  <si>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</si>
  <si>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</si>
  <si>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</si>
  <si>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</si>
  <si>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</si>
  <si>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</si>
  <si>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</si>
  <si>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</si>
  <si>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</si>
  <si>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</si>
  <si>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</si>
  <si>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</si>
  <si>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</si>
  <si>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</si>
  <si>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</si>
  <si>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</si>
  <si>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</si>
  <si>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</si>
  <si>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</si>
  <si>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</si>
  <si>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</si>
  <si>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</si>
  <si>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</si>
  <si>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</si>
  <si>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</si>
  <si>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</si>
  <si>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</si>
  <si>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</si>
  <si>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</si>
  <si>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</si>
  <si>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</si>
  <si>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</si>
  <si>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</si>
  <si>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</si>
  <si>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</si>
  <si>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</si>
  <si>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</si>
  <si>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</si>
  <si>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</si>
  <si>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</si>
  <si>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</si>
  <si>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</si>
  <si>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</si>
  <si>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</si>
  <si>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</si>
  <si>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</si>
  <si>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</si>
  <si>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</si>
  <si>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</si>
  <si>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</si>
  <si>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</si>
  <si>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</si>
  <si>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</si>
  <si>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</si>
  <si>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</si>
  <si>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</si>
  <si>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</si>
  <si>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</si>
  <si>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</si>
  <si>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</si>
  <si>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</si>
  <si>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</si>
  <si>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</si>
  <si>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</si>
  <si>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</si>
  <si>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</si>
  <si>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</si>
  <si>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</si>
  <si>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</si>
  <si>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</si>
  <si>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</si>
  <si>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</si>
  <si>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</si>
  <si>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</si>
  <si>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</si>
  <si>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</si>
  <si>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</si>
  <si>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</si>
  <si>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</si>
  <si>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</si>
  <si>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</si>
  <si>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</si>
  <si>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</si>
  <si>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</si>
  <si>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</si>
  <si>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</si>
  <si>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</si>
  <si>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</si>
  <si>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</si>
  <si>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</si>
  <si>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</si>
  <si>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</si>
  <si>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</si>
  <si>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</si>
  <si>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</si>
  <si>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</si>
  <si>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</si>
  <si>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</si>
  <si>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</si>
  <si>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</si>
  <si>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</si>
  <si>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</si>
  <si>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</si>
  <si>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</si>
  <si>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</si>
  <si>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</si>
  <si>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</si>
  <si>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</si>
  <si>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</si>
  <si>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</si>
  <si>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</si>
  <si>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</si>
  <si>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</si>
  <si>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</si>
  <si>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</si>
  <si>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</si>
  <si>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</si>
  <si>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</si>
  <si>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</si>
  <si>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</si>
  <si>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</si>
  <si>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</si>
  <si>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</si>
  <si>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</si>
  <si>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</si>
  <si>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</si>
  <si>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</si>
  <si>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</si>
  <si>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</si>
  <si>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</si>
  <si>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</si>
  <si>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</si>
  <si>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</si>
  <si>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</si>
  <si>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</si>
  <si>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</si>
  <si>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</si>
  <si>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</si>
  <si>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</si>
  <si>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</si>
  <si>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</si>
  <si>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</si>
  <si>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</si>
  <si>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</si>
  <si>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</si>
  <si>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</si>
  <si>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</si>
  <si>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</si>
  <si>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</si>
  <si>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</si>
  <si>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</si>
  <si>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</si>
  <si>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</si>
  <si>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</si>
  <si>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</si>
  <si>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</si>
  <si>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</si>
  <si>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</si>
  <si>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</si>
  <si>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</si>
  <si>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</si>
  <si>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</si>
  <si>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</si>
  <si>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</si>
  <si>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</si>
  <si>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</si>
  <si>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</si>
  <si>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</si>
  <si>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</si>
  <si>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</si>
  <si>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</si>
  <si>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</si>
  <si>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</si>
  <si>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</si>
  <si>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</si>
  <si>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</si>
  <si>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</si>
  <si>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</si>
  <si>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</si>
  <si>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</si>
  <si>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</si>
  <si>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</si>
  <si>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</si>
  <si>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</si>
  <si>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</si>
  <si>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</si>
  <si>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</si>
  <si>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</si>
  <si>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</si>
  <si>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</si>
  <si>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</si>
  <si>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</si>
  <si>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</si>
  <si>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</si>
  <si>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</si>
  <si>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</si>
  <si>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</si>
  <si>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</si>
  <si>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</si>
  <si>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</si>
  <si>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</si>
  <si>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</si>
  <si>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</si>
  <si>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</si>
  <si>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</si>
  <si>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</si>
  <si>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</si>
  <si>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</si>
  <si>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</si>
  <si>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</si>
  <si>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</si>
  <si>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</si>
  <si>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</si>
  <si>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</si>
  <si>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</si>
  <si>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</si>
  <si>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</si>
  <si>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</si>
  <si>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</si>
  <si>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</si>
  <si>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</si>
  <si>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</si>
  <si>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</si>
  <si>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</si>
  <si>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</si>
  <si>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</si>
  <si>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</si>
  <si>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</si>
  <si>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</si>
  <si>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</si>
  <si>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</si>
  <si>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</si>
  <si>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</si>
  <si>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</si>
  <si>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</si>
  <si>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</si>
  <si>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</si>
  <si>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</si>
  <si>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</si>
  <si>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</si>
  <si>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</si>
  <si>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</si>
  <si>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</si>
  <si>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</si>
  <si>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</si>
  <si>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</si>
  <si>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</si>
  <si>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</si>
  <si>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</si>
  <si>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</si>
  <si>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</si>
  <si>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</si>
  <si>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</si>
  <si>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</si>
  <si>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</si>
  <si>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</si>
  <si>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</si>
  <si>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</si>
  <si>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</si>
  <si>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</si>
  <si>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</si>
  <si>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</si>
  <si>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</si>
  <si>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</si>
  <si>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</si>
  <si>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</si>
  <si>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</si>
  <si>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</si>
  <si>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</si>
  <si>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</si>
  <si>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</si>
  <si>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</si>
  <si>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</si>
  <si>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</si>
  <si>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</si>
  <si>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</si>
  <si>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</si>
  <si>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</si>
  <si>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</si>
  <si>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</si>
  <si>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</si>
  <si>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</si>
  <si>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</si>
  <si>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</si>
  <si>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</si>
  <si>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</si>
  <si>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</si>
  <si>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</si>
  <si>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</si>
  <si>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</si>
  <si>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</si>
  <si>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</si>
  <si>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</si>
  <si>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</si>
  <si>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</si>
  <si>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</si>
  <si>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</si>
  <si>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</si>
  <si>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</si>
  <si>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</si>
  <si>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</si>
  <si>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</si>
  <si>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</si>
  <si>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</si>
  <si>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</si>
  <si>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</si>
  <si>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</si>
  <si>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</si>
  <si>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</si>
  <si>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</si>
  <si>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</si>
  <si>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</si>
  <si>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</si>
  <si>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</si>
  <si>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</si>
  <si>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</si>
  <si>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</si>
  <si>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</si>
  <si>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</si>
  <si>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</si>
  <si>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</si>
  <si>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</si>
  <si>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</si>
  <si>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</si>
  <si>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</si>
  <si>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</si>
  <si>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</si>
  <si>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</si>
  <si>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</si>
  <si>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</si>
  <si>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</si>
  <si>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</si>
  <si>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</si>
  <si>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</si>
  <si>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</si>
  <si>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</si>
  <si>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</si>
  <si>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</si>
  <si>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</si>
  <si>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</si>
  <si>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</si>
  <si>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</si>
  <si>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</si>
  <si>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</si>
  <si>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</si>
  <si>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</si>
  <si>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</si>
  <si>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</si>
  <si>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</si>
  <si>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</si>
  <si>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</si>
  <si>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</si>
  <si>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</si>
  <si>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</si>
  <si>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</si>
  <si>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</si>
  <si>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</si>
  <si>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</si>
  <si>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</si>
  <si>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</si>
  <si>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</si>
  <si>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</si>
  <si>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</si>
  <si>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</si>
  <si>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</si>
  <si>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</si>
  <si>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</si>
  <si>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</si>
  <si>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</si>
  <si>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</si>
  <si>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</si>
  <si>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</si>
  <si>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</si>
  <si>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</si>
  <si>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</si>
  <si>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</si>
  <si>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</si>
  <si>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</si>
  <si>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</si>
  <si>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</si>
  <si>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</si>
  <si>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</si>
  <si>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</si>
  <si>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</si>
  <si>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</si>
  <si>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</si>
  <si>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</si>
  <si>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</si>
  <si>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</si>
  <si>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</si>
  <si>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</si>
  <si>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</si>
  <si>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</si>
  <si>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</si>
  <si>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</si>
  <si>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</si>
  <si>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</si>
  <si>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</si>
  <si>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</si>
  <si>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</si>
  <si>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</si>
  <si>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</si>
  <si>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</si>
  <si>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</si>
  <si>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</si>
  <si>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</si>
  <si>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</si>
  <si>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</si>
  <si>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</si>
  <si>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</si>
  <si>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</si>
  <si>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</si>
  <si>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</si>
  <si>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</si>
  <si>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</si>
  <si>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</si>
  <si>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</si>
  <si>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</si>
  <si>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</si>
  <si>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</si>
  <si>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</si>
  <si>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</si>
  <si>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</si>
  <si>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</si>
  <si>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</si>
  <si>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</si>
  <si>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</si>
  <si>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</si>
  <si>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</si>
  <si>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</si>
  <si>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</si>
  <si>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</si>
  <si>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</si>
  <si>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</si>
  <si>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</si>
  <si>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</si>
  <si>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</si>
  <si>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</si>
  <si>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</si>
  <si>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</si>
  <si>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</si>
  <si>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</si>
  <si>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</si>
  <si>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</si>
  <si>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</si>
  <si>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</si>
  <si>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</si>
  <si>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</si>
  <si>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</si>
  <si>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</si>
  <si>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</si>
  <si>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</si>
  <si>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</si>
  <si>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</si>
  <si>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</si>
  <si>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</si>
  <si>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</si>
  <si>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</si>
  <si>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</si>
  <si>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</si>
  <si>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</si>
  <si>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</si>
  <si>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</si>
  <si>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</si>
  <si>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</si>
  <si>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</si>
  <si>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</si>
  <si>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</si>
  <si>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</si>
  <si>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</si>
  <si>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</si>
  <si>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</si>
  <si>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</si>
  <si>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</si>
  <si>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</si>
  <si>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</si>
  <si>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</si>
  <si>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</si>
  <si>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</si>
  <si>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</si>
  <si>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</si>
  <si>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</si>
  <si>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</si>
  <si>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</si>
  <si>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</si>
  <si>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</si>
  <si>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</si>
  <si>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</si>
  <si>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</si>
  <si>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</si>
  <si>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</si>
  <si>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</si>
  <si>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</si>
  <si>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</si>
  <si>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</si>
  <si>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</si>
  <si>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</si>
  <si>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</si>
  <si>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</si>
  <si>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</si>
  <si>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</si>
  <si>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</si>
  <si>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</si>
  <si>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</si>
  <si>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</si>
  <si>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</si>
  <si>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</si>
  <si>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</si>
  <si>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</si>
  <si>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</si>
  <si>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</si>
  <si>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</si>
  <si>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</si>
  <si>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</si>
  <si>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</si>
  <si>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</si>
  <si>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</si>
  <si>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</si>
  <si>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</si>
  <si>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</si>
  <si>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</si>
  <si>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</si>
  <si>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</si>
  <si>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</si>
  <si>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</si>
  <si>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</si>
  <si>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</si>
  <si>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</si>
  <si>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</si>
  <si>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</si>
  <si>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</si>
  <si>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</si>
  <si>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</si>
  <si>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</si>
  <si>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</si>
  <si>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</si>
  <si>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</si>
  <si>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</si>
  <si>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</si>
  <si>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</si>
  <si>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</si>
  <si>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</si>
  <si>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</si>
  <si>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</si>
  <si>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</si>
  <si>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</si>
  <si>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</si>
  <si>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</si>
  <si>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</si>
  <si>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</si>
  <si>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</si>
  <si>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</si>
  <si>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</si>
  <si>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</si>
  <si>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</si>
  <si>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</si>
  <si>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</si>
  <si>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</si>
  <si>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</si>
  <si>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</si>
  <si>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</si>
  <si>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</si>
  <si>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</si>
  <si>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</si>
  <si>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</si>
  <si>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</si>
  <si>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</si>
  <si>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</si>
  <si>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</si>
  <si>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</si>
  <si>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</si>
  <si>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</si>
  <si>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</si>
  <si>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</si>
  <si>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</si>
  <si>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</si>
  <si>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</si>
  <si>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</si>
  <si>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</si>
  <si>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</si>
  <si>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</si>
  <si>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</si>
  <si>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</si>
  <si>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</si>
  <si>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</si>
  <si>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</si>
  <si>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</si>
  <si>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</si>
  <si>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</si>
  <si>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</si>
  <si>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</si>
  <si>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</si>
  <si>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</si>
  <si>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</si>
  <si>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</si>
  <si>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</si>
  <si>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</si>
  <si>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</si>
  <si>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</si>
  <si>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</si>
  <si>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</si>
  <si>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</si>
  <si>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</si>
  <si>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</si>
  <si>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</si>
  <si>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</si>
  <si>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</si>
  <si>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</si>
  <si>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</si>
  <si>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</si>
  <si>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</si>
  <si>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</si>
  <si>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</si>
  <si>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</si>
  <si>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</si>
  <si>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</si>
  <si>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</si>
  <si>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</si>
  <si>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</si>
  <si>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</si>
  <si>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</si>
  <si>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</si>
  <si>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</si>
  <si>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</si>
  <si>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</si>
  <si>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</si>
  <si>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</si>
  <si>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</si>
  <si>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</si>
  <si>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</si>
  <si>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</si>
  <si>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</si>
  <si>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</si>
  <si>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</si>
  <si>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</si>
  <si>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</si>
  <si>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</si>
  <si>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</si>
  <si>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</si>
  <si>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</si>
  <si>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</si>
  <si>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</si>
  <si>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</si>
  <si>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</si>
  <si>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</si>
  <si>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</si>
  <si>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</si>
  <si>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</si>
  <si>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</si>
  <si>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</si>
  <si>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</si>
  <si>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</si>
  <si>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</si>
  <si>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</si>
  <si>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</si>
  <si>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</si>
  <si>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</si>
  <si>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</si>
  <si>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</si>
  <si>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</si>
  <si>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</si>
  <si>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</si>
  <si>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</si>
  <si>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</si>
  <si>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</si>
  <si>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</si>
  <si>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</si>
  <si>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</si>
  <si>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</si>
  <si>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</si>
  <si>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</si>
  <si>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</si>
  <si>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</si>
  <si>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</si>
  <si>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</si>
  <si>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</si>
  <si>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</si>
  <si>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</si>
  <si>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</si>
  <si>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</si>
  <si>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</si>
  <si>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</si>
  <si>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</si>
  <si>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</si>
  <si>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</si>
  <si>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</si>
  <si>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</si>
  <si>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</si>
  <si>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</si>
  <si>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</si>
  <si>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</si>
  <si>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</si>
  <si>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</si>
  <si>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</si>
  <si>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</si>
  <si>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</si>
  <si>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</si>
  <si>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</si>
  <si>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</si>
  <si>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</si>
  <si>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</si>
  <si>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</si>
  <si>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</si>
  <si>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</si>
  <si>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</si>
  <si>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</si>
  <si>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</si>
  <si>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</si>
  <si>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</si>
  <si>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</si>
  <si>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</si>
  <si>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</si>
  <si>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</si>
  <si>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</si>
  <si>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</si>
  <si>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</si>
  <si>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</si>
  <si>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</si>
  <si>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</si>
  <si>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</si>
  <si>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</si>
  <si>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</si>
  <si>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</si>
  <si>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</si>
  <si>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</si>
  <si>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</si>
  <si>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</si>
  <si>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</si>
  <si>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</si>
  <si>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</si>
  <si>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</si>
  <si>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</si>
  <si>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</si>
  <si>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</si>
  <si>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</si>
  <si>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</si>
  <si>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</si>
  <si>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</si>
  <si>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</si>
  <si>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</si>
  <si>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</si>
  <si>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</si>
  <si>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</si>
  <si>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</si>
  <si>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</si>
  <si>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</si>
  <si>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</si>
  <si>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</si>
  <si>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</si>
  <si>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</si>
  <si>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</si>
  <si>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</si>
  <si>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</si>
  <si>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</si>
  <si>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</si>
  <si>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</si>
  <si>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</si>
  <si>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</si>
  <si>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</si>
  <si>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</si>
  <si>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</si>
  <si>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</si>
  <si>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</si>
  <si>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</si>
  <si>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</si>
  <si>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</si>
  <si>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</si>
  <si>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</si>
  <si>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</si>
  <si>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</si>
  <si>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</si>
  <si>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</si>
  <si>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</si>
  <si>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</si>
  <si>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</si>
  <si>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</si>
  <si>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</si>
  <si>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</si>
  <si>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</si>
  <si>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</si>
  <si>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</si>
  <si>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</si>
  <si>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</si>
  <si>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</si>
  <si>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</si>
  <si>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</si>
  <si>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</si>
  <si>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</si>
  <si>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</si>
  <si>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</si>
  <si>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</si>
  <si>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</si>
  <si>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</si>
  <si>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</si>
  <si>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</si>
  <si>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</si>
  <si>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</si>
  <si>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</si>
  <si>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</si>
  <si>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</si>
  <si>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</si>
  <si>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</si>
  <si>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</si>
  <si>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</si>
  <si>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</si>
  <si>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</si>
  <si>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</si>
  <si>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</si>
  <si>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</si>
  <si>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</si>
  <si>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</si>
  <si>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</si>
  <si>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</si>
  <si>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</si>
  <si>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</si>
  <si>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</si>
  <si>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</si>
  <si>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</si>
  <si>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</si>
  <si>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</si>
  <si>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</si>
  <si>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</si>
  <si>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</si>
  <si>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</si>
  <si>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</si>
  <si>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</si>
  <si>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</si>
  <si>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</si>
  <si>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</si>
  <si>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</si>
  <si>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</si>
  <si>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</si>
  <si>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</si>
  <si>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</si>
  <si>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</si>
  <si>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</si>
  <si>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</si>
  <si>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</si>
  <si>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</si>
  <si>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</si>
  <si>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</si>
  <si>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</si>
  <si>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</si>
  <si>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</si>
  <si>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</si>
  <si>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</si>
  <si>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</si>
  <si>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</si>
  <si>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</si>
  <si>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</si>
  <si>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</si>
  <si>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</si>
  <si>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</si>
  <si>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</si>
  <si>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</si>
  <si>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</si>
  <si>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</si>
  <si>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</si>
  <si>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</si>
  <si>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</si>
  <si>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</si>
  <si>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</si>
  <si>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</si>
  <si>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</si>
  <si>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</si>
  <si>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</si>
  <si>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</si>
  <si>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</si>
  <si>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</si>
  <si>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</si>
  <si>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</si>
  <si>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</si>
  <si>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</si>
  <si>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</si>
  <si>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</si>
  <si>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</si>
  <si>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</si>
  <si>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</si>
  <si>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</si>
  <si>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</si>
  <si>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</si>
  <si>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</si>
  <si>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</si>
  <si>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</si>
  <si>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</si>
  <si>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</si>
  <si>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</si>
  <si>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</si>
  <si>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</si>
  <si>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</si>
  <si>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</si>
  <si>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</si>
  <si>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</si>
  <si>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</si>
  <si>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</si>
  <si>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</si>
  <si>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</si>
  <si>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</si>
  <si>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</si>
  <si>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</si>
  <si>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</si>
  <si>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</si>
  <si>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</si>
  <si>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</si>
  <si>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</si>
  <si>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</si>
  <si>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</si>
  <si>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</si>
  <si>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</si>
  <si>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</si>
  <si>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</si>
  <si>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</si>
  <si>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</si>
  <si>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</si>
  <si>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</si>
  <si>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</si>
  <si>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</si>
  <si>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</si>
  <si>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</si>
  <si>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</si>
  <si>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</si>
  <si>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</si>
  <si>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</si>
  <si>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</si>
  <si>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</si>
  <si>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</si>
  <si>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</si>
  <si>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</si>
  <si>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</si>
  <si>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</si>
  <si>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</si>
  <si>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</si>
  <si>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</si>
  <si>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</si>
  <si>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</si>
  <si>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</si>
  <si>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</si>
  <si>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</si>
  <si>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</si>
  <si>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</si>
  <si>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</si>
  <si>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</si>
  <si>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</si>
  <si>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</si>
  <si>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</si>
  <si>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</si>
  <si>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</si>
  <si>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</si>
  <si>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</si>
  <si>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</si>
  <si>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</si>
  <si>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</si>
  <si>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</si>
  <si>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</si>
  <si>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</si>
  <si>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</si>
  <si>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</si>
  <si>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</si>
  <si>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</si>
  <si>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</si>
  <si>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</si>
  <si>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</si>
  <si>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</si>
  <si>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</si>
  <si>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</si>
  <si>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</si>
  <si>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</si>
  <si>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</si>
  <si>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</si>
  <si>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</si>
  <si>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</si>
  <si>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</si>
  <si>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</si>
  <si>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</si>
  <si>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</si>
  <si>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</si>
  <si>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</si>
  <si>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</si>
  <si>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</si>
  <si>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</si>
  <si>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</si>
  <si>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</si>
  <si>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</si>
  <si>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</si>
  <si>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</si>
  <si>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</si>
  <si>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</si>
  <si>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</si>
  <si>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</si>
  <si>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</si>
  <si>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</si>
  <si>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</si>
  <si>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</si>
  <si>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</si>
  <si>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</si>
  <si>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</si>
  <si>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</si>
  <si>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</si>
  <si>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</si>
  <si>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</si>
  <si>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</si>
  <si>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</si>
  <si>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</si>
  <si>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</si>
  <si>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</si>
  <si>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</si>
  <si>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</si>
  <si>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</si>
  <si>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</si>
  <si>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</si>
  <si>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</si>
  <si>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</si>
  <si>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</si>
  <si>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</si>
  <si>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</si>
  <si>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</si>
  <si>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</si>
  <si>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</si>
  <si>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</si>
  <si>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</si>
  <si>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</si>
  <si>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</si>
  <si>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</si>
  <si>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</si>
  <si>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</si>
  <si>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</si>
  <si>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</si>
  <si>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</si>
  <si>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</si>
  <si>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</si>
  <si>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</si>
  <si>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</si>
  <si>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</si>
  <si>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</si>
  <si>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</si>
  <si>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</si>
  <si>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</si>
  <si>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</si>
  <si>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</si>
  <si>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</si>
  <si>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</si>
  <si>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</si>
  <si>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</si>
  <si>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</si>
  <si>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</si>
  <si>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</si>
  <si>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</si>
  <si>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</si>
  <si>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</si>
  <si>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</si>
  <si>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</si>
  <si>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</si>
  <si>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</si>
  <si>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</si>
  <si>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</si>
  <si>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</si>
  <si>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</si>
  <si>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</si>
  <si>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</si>
  <si>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</si>
  <si>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</si>
  <si>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</si>
  <si>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</si>
  <si>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</si>
  <si>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</si>
  <si>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</si>
  <si>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</si>
  <si>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</si>
  <si>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</si>
  <si>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</si>
  <si>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</si>
  <si>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</si>
  <si>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</si>
  <si>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</si>
  <si>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</si>
  <si>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</si>
  <si>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</si>
  <si>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</si>
  <si>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</si>
  <si>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</si>
  <si>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</si>
  <si>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</si>
  <si>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</si>
  <si>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</si>
  <si>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</si>
  <si>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</si>
  <si>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</si>
  <si>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</si>
  <si>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</si>
  <si>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</si>
  <si>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</si>
  <si>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</si>
  <si>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</si>
  <si>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</si>
  <si>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</si>
  <si>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</si>
  <si>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</si>
  <si>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</si>
  <si>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</si>
  <si>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</si>
  <si>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</si>
  <si>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</si>
  <si>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</si>
  <si>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</si>
  <si>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</si>
  <si>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</si>
  <si>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</si>
  <si>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</si>
  <si>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</si>
  <si>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</si>
  <si>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</si>
  <si>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</si>
  <si>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</si>
  <si>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</si>
  <si>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</si>
  <si>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</si>
  <si>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</si>
  <si>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</si>
  <si>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</si>
  <si>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</si>
  <si>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</si>
  <si>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</si>
  <si>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</si>
  <si>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</si>
  <si>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</si>
  <si>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</si>
  <si>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</si>
  <si>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</si>
  <si>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</si>
  <si>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</si>
  <si>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</si>
  <si>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</si>
  <si>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</si>
  <si>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</si>
  <si>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</si>
  <si>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</si>
  <si>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</si>
  <si>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</si>
  <si>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</si>
  <si>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</si>
  <si>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</si>
  <si>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</si>
  <si>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</si>
  <si>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</si>
  <si>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</si>
  <si>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</si>
  <si>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</si>
  <si>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</si>
  <si>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</si>
  <si>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</si>
  <si>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</si>
  <si>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</si>
  <si>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</si>
  <si>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</si>
  <si>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</si>
  <si>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</si>
  <si>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</si>
  <si>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</si>
  <si>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</si>
  <si>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</si>
  <si>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</si>
  <si>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</si>
  <si>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</si>
  <si>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</si>
  <si>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</si>
  <si>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</si>
  <si>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</si>
  <si>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</si>
  <si>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</si>
  <si>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</si>
  <si>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</si>
  <si>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</si>
  <si>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</si>
  <si>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</si>
  <si>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</si>
  <si>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</si>
  <si>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</si>
  <si>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</si>
  <si>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</si>
  <si>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</si>
  <si>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</si>
  <si>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</si>
  <si>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</si>
  <si>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</si>
  <si>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</si>
  <si>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</si>
  <si>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</si>
  <si>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</si>
  <si>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</si>
  <si>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</si>
  <si>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</si>
  <si>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</si>
  <si>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</si>
  <si>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</si>
  <si>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</si>
  <si>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</si>
  <si>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</si>
  <si>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</si>
  <si>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</si>
  <si>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</si>
  <si>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</si>
  <si>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</si>
  <si>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</si>
  <si>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</si>
  <si>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</si>
  <si>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</si>
  <si>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</si>
  <si>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</si>
  <si>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</si>
  <si>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</si>
  <si>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</si>
  <si>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</si>
  <si>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</si>
  <si>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</si>
  <si>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</si>
  <si>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</si>
  <si>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</si>
  <si>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</si>
  <si>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</si>
  <si>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</si>
  <si>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</si>
  <si>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</si>
  <si>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</si>
  <si>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</si>
  <si>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</si>
  <si>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</si>
  <si>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</si>
  <si>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</si>
  <si>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</si>
  <si>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</si>
  <si>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</si>
  <si>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</si>
  <si>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</si>
  <si>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</si>
  <si>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</si>
  <si>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</si>
  <si>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</si>
  <si>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</si>
  <si>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</si>
  <si>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</si>
  <si>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</si>
  <si>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</si>
  <si>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</si>
  <si>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</si>
  <si>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</si>
  <si>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</si>
  <si>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</si>
  <si>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</si>
  <si>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</si>
  <si>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</si>
  <si>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</si>
  <si>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</si>
  <si>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</si>
  <si>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</si>
  <si>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</si>
  <si>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</si>
  <si>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</si>
  <si>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</si>
  <si>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</si>
  <si>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</si>
  <si>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</si>
  <si>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</si>
  <si>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</si>
  <si>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</si>
  <si>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</si>
  <si>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</si>
  <si>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</si>
  <si>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</si>
  <si>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</si>
  <si>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</si>
  <si>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</si>
  <si>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</si>
  <si>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</si>
  <si>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</si>
  <si>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</si>
  <si>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</si>
  <si>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</si>
  <si>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</si>
  <si>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</si>
  <si>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</si>
  <si>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</si>
  <si>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</si>
  <si>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</si>
  <si>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</si>
  <si>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</si>
  <si>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</si>
  <si>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</si>
  <si>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</si>
  <si>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</si>
  <si>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</si>
  <si>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</si>
  <si>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</si>
  <si>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</si>
  <si>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</si>
  <si>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</si>
  <si>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</si>
  <si>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</si>
  <si>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</si>
  <si>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</si>
  <si>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</si>
  <si>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</si>
  <si>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</si>
  <si>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</si>
  <si>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</si>
  <si>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</si>
  <si>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</si>
  <si>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</si>
  <si>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</si>
  <si>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</si>
  <si>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</si>
  <si>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</si>
  <si>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</si>
  <si>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</si>
  <si>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</si>
  <si>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</si>
  <si>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</si>
  <si>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</si>
  <si>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</si>
  <si>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</si>
  <si>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</si>
  <si>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</si>
  <si>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</si>
  <si>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</si>
  <si>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</si>
  <si>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</si>
  <si>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</si>
  <si>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</si>
  <si>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</si>
  <si>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</si>
  <si>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</si>
  <si>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</si>
  <si>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</si>
  <si>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</si>
  <si>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</si>
  <si>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</si>
  <si>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</si>
  <si>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</si>
  <si>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</si>
  <si>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</si>
  <si>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</si>
  <si>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</si>
  <si>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</si>
  <si>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</si>
  <si>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</si>
  <si>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</si>
  <si>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</si>
  <si>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</si>
  <si>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</si>
  <si>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</si>
  <si>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</si>
  <si>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</si>
  <si>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</si>
  <si>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</si>
  <si>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</si>
  <si>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</si>
  <si>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</si>
  <si>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</si>
  <si>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</si>
  <si>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</si>
  <si>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</si>
  <si>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</si>
  <si>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</si>
  <si>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</si>
  <si>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</si>
  <si>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</si>
  <si>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</si>
  <si>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</si>
  <si>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</si>
  <si>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</si>
  <si>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</si>
  <si>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</si>
  <si>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</si>
  <si>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</si>
  <si>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</si>
  <si>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</si>
  <si>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</si>
  <si>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</si>
  <si>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</si>
  <si>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</si>
  <si>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</si>
  <si>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</si>
  <si>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</si>
  <si>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</si>
  <si>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</si>
  <si>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</si>
  <si>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</si>
  <si>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</si>
  <si>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</si>
  <si>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</si>
  <si>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</si>
  <si>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</si>
  <si>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</si>
  <si>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</si>
  <si>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</si>
  <si>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</si>
  <si>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</si>
  <si>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</si>
  <si>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</si>
  <si>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</si>
  <si>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</si>
  <si>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</si>
  <si>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</si>
  <si>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</si>
  <si>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</si>
  <si>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</si>
  <si>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</si>
  <si>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</si>
  <si>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</si>
  <si>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</si>
  <si>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</si>
  <si>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</si>
  <si>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</si>
  <si>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</si>
  <si>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</si>
  <si>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</si>
  <si>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</si>
  <si>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</si>
  <si>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</si>
  <si>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</si>
  <si>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</si>
  <si>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</si>
  <si>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</si>
  <si>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</si>
  <si>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</si>
  <si>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</si>
  <si>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</si>
  <si>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</si>
  <si>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</si>
  <si>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</si>
  <si>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</si>
  <si>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</si>
  <si>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</si>
  <si>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</si>
  <si>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</si>
  <si>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</si>
  <si>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</si>
  <si>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</si>
  <si>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</si>
  <si>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</si>
  <si>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</si>
  <si>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</si>
  <si>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</si>
  <si>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</si>
  <si>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</si>
  <si>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</si>
  <si>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</si>
  <si>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</si>
  <si>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</si>
  <si>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</si>
  <si>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</si>
  <si>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</si>
  <si>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</si>
  <si>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</si>
  <si>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</si>
  <si>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</si>
  <si>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</si>
  <si>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</si>
  <si>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</si>
  <si>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</si>
  <si>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</si>
  <si>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</si>
  <si>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</si>
  <si>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</si>
  <si>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</si>
  <si>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</si>
  <si>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</si>
  <si>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</si>
  <si>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</si>
  <si>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</si>
  <si>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</si>
  <si>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</si>
  <si>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</si>
  <si>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</si>
  <si>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</si>
  <si>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</si>
  <si>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</si>
  <si>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</si>
  <si>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</si>
  <si>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</si>
  <si>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</si>
  <si>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</si>
  <si>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</si>
  <si>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</si>
  <si>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</si>
  <si>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</si>
  <si>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</si>
  <si>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</si>
  <si>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</si>
  <si>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</si>
  <si>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</si>
  <si>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</si>
  <si>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</si>
  <si>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</si>
  <si>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</si>
  <si>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</si>
  <si>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</si>
  <si>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</si>
  <si>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</si>
  <si>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</si>
  <si>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</si>
  <si>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</si>
  <si>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</si>
  <si>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</si>
  <si>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</si>
  <si>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</si>
  <si>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</si>
  <si>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</si>
  <si>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</si>
  <si>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</si>
  <si>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</si>
  <si>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</si>
  <si>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</si>
  <si>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</si>
  <si>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</si>
  <si>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</si>
  <si>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</si>
  <si>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</si>
  <si>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</si>
  <si>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</si>
  <si>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</si>
  <si>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</si>
  <si>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</si>
  <si>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</si>
  <si>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</si>
  <si>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</si>
  <si>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</si>
  <si>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</si>
  <si>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</si>
  <si>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</si>
  <si>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</si>
  <si>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</si>
  <si>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</si>
  <si>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</si>
  <si>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</si>
  <si>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</si>
  <si>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</si>
  <si>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</si>
  <si>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</si>
  <si>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</si>
  <si>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</si>
  <si>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</si>
  <si>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</si>
  <si>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</si>
  <si>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</si>
  <si>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</si>
  <si>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</si>
  <si>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</si>
  <si>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</si>
  <si>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</si>
  <si>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</si>
  <si>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</si>
  <si>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</si>
  <si>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</si>
  <si>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</si>
  <si>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</si>
  <si>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</si>
  <si>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</si>
  <si>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</si>
  <si>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</si>
  <si>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</si>
  <si>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</si>
  <si>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</si>
  <si>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</si>
  <si>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</si>
  <si>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</si>
  <si>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</si>
  <si>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</si>
  <si>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</si>
  <si>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</si>
  <si>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</si>
  <si>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</si>
  <si>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</si>
  <si>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</si>
  <si>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</si>
  <si>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</si>
  <si>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</si>
  <si>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</si>
  <si>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</si>
  <si>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</si>
  <si>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</si>
  <si>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</si>
  <si>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</si>
  <si>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</si>
  <si>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</si>
  <si>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</si>
  <si>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</si>
  <si>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</si>
  <si>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</si>
  <si>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</si>
  <si>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</si>
  <si>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</si>
  <si>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</si>
  <si>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</si>
  <si>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</si>
  <si>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</si>
  <si>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</si>
  <si>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</si>
  <si>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</si>
  <si>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</si>
  <si>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</si>
  <si>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</si>
  <si>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</si>
  <si>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</si>
  <si>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</si>
  <si>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</si>
  <si>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</si>
  <si>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</si>
  <si>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</si>
  <si>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</si>
  <si>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</si>
  <si>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</si>
  <si>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</si>
  <si>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</si>
  <si>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</si>
  <si>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</si>
  <si>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</si>
  <si>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</si>
  <si>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</si>
  <si>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</si>
  <si>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</si>
  <si>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</si>
  <si>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</si>
  <si>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</si>
  <si>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</si>
  <si>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</si>
  <si>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</si>
  <si>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</si>
  <si>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</si>
  <si>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</si>
  <si>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</si>
  <si>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</si>
  <si>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</si>
  <si>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</si>
  <si>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</si>
  <si>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</si>
  <si>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</si>
  <si>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</si>
  <si>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</si>
  <si>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</si>
  <si>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</si>
  <si>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</si>
  <si>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</si>
  <si>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</si>
  <si>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</si>
  <si>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</si>
  <si>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</si>
  <si>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</si>
  <si>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</si>
  <si>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</si>
  <si>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</si>
  <si>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</si>
  <si>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</si>
  <si>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</si>
  <si>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</si>
  <si>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</si>
  <si>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</si>
  <si>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</si>
  <si>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</si>
  <si>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</si>
  <si>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</si>
  <si>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</si>
  <si>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</si>
  <si>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</si>
  <si>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</si>
  <si>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</si>
  <si>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</si>
  <si>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</si>
  <si>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</si>
  <si>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</si>
  <si>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</si>
  <si>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</si>
  <si>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</si>
  <si>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</si>
  <si>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</si>
  <si>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</si>
  <si>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</si>
  <si>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</si>
  <si>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</si>
  <si>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</si>
  <si>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</si>
  <si>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</si>
  <si>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</si>
  <si>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</si>
  <si>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</si>
  <si>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</si>
  <si>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</si>
  <si>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</si>
  <si>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</si>
  <si>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</si>
  <si>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</si>
  <si>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</si>
  <si>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</si>
  <si>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</si>
  <si>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</si>
  <si>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</si>
  <si>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</si>
  <si>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</si>
  <si>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</si>
  <si>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</si>
  <si>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</si>
  <si>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</si>
  <si>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</si>
  <si>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</si>
  <si>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</si>
  <si>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</si>
  <si>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</si>
  <si>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</si>
  <si>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</si>
  <si>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</si>
  <si>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</si>
  <si>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</si>
  <si>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</si>
  <si>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</si>
  <si>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</si>
  <si>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</si>
  <si>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</si>
  <si>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</si>
  <si>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</si>
  <si>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</si>
  <si>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</si>
  <si>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</si>
  <si>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</si>
  <si>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</si>
  <si>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</si>
  <si>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</si>
  <si>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</si>
  <si>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</si>
  <si>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</si>
  <si>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</si>
  <si>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</si>
  <si>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</si>
  <si>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</si>
  <si>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</si>
  <si>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</si>
  <si>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</si>
  <si>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</si>
  <si>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</si>
  <si>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</si>
  <si>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</si>
  <si>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</si>
  <si>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</si>
  <si>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</si>
  <si>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</si>
  <si>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</si>
  <si>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</si>
  <si>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</si>
  <si>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</si>
  <si>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</si>
  <si>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</si>
  <si>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</si>
  <si>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</si>
  <si>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</si>
  <si>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</si>
  <si>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</si>
  <si>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</si>
  <si>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</si>
  <si>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</si>
  <si>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</si>
  <si>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</si>
  <si>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</si>
  <si>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</si>
  <si>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</si>
  <si>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</si>
  <si>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</si>
  <si>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</si>
  <si>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</si>
  <si>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</si>
  <si>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</si>
  <si>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</si>
  <si>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</si>
  <si>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</si>
  <si>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</si>
  <si>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</si>
  <si>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</si>
  <si>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</si>
  <si>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</si>
  <si>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</si>
  <si>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</si>
  <si>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</si>
  <si>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</si>
  <si>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</si>
  <si>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</si>
  <si>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</si>
  <si>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</si>
  <si>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</si>
  <si>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</si>
  <si>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</si>
  <si>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</si>
  <si>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</si>
  <si>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</si>
  <si>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</si>
  <si>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</si>
  <si>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</si>
  <si>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</si>
  <si>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</si>
  <si>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</si>
  <si>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</si>
  <si>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</si>
  <si>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</si>
  <si>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</si>
  <si>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</si>
  <si>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</si>
  <si>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</si>
  <si>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</si>
  <si>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</si>
  <si>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</si>
  <si>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</si>
  <si>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</si>
  <si>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</si>
  <si>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</si>
  <si>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</si>
  <si>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</si>
  <si>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</si>
  <si>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</si>
  <si>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</si>
  <si>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</si>
  <si>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</si>
  <si>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</si>
  <si>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</si>
  <si>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</si>
  <si>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</si>
  <si>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</si>
  <si>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</si>
  <si>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</si>
  <si>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</si>
  <si>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</si>
  <si>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</si>
  <si>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</si>
  <si>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</si>
  <si>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</si>
  <si>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</si>
  <si>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</si>
  <si>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</si>
  <si>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</si>
  <si>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</si>
  <si>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</si>
  <si>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</si>
  <si>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</si>
  <si>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</si>
  <si>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</si>
  <si>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</si>
  <si>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</si>
  <si>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</si>
  <si>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</si>
  <si>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</si>
  <si>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</si>
  <si>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</si>
  <si>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</si>
  <si>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</si>
  <si>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</si>
  <si>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</si>
  <si>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</si>
  <si>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</si>
  <si>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</si>
  <si>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</si>
  <si>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</si>
  <si>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</si>
  <si>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</si>
  <si>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</si>
  <si>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</si>
  <si>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</si>
  <si>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</si>
  <si>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</si>
  <si>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</si>
  <si>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</si>
  <si>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</si>
  <si>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</si>
  <si>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</si>
  <si>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</si>
  <si>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</si>
  <si>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</si>
  <si>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</si>
  <si>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</si>
  <si>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</si>
  <si>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</si>
  <si>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</si>
  <si>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</si>
  <si>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</si>
  <si>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</si>
  <si>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</si>
  <si>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</si>
  <si>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</si>
  <si>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</si>
  <si>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</si>
  <si>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</si>
  <si>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</si>
  <si>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</si>
  <si>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</si>
  <si>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</si>
  <si>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</si>
  <si>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</si>
  <si>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</si>
  <si>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</si>
  <si>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</si>
  <si>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</si>
  <si>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</si>
  <si>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</si>
  <si>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</si>
  <si>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</si>
  <si>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</si>
  <si>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</si>
  <si>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</si>
  <si>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</si>
  <si>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</si>
  <si>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</si>
  <si>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</si>
  <si>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</si>
  <si>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</si>
  <si>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</si>
  <si>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</si>
  <si>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</si>
  <si>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</si>
  <si>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</si>
  <si>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</si>
  <si>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</si>
  <si>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</si>
  <si>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</si>
  <si>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</si>
  <si>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</si>
  <si>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</si>
  <si>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</si>
  <si>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</si>
  <si>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</si>
  <si>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</si>
  <si>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</si>
  <si>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</si>
  <si>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</si>
  <si>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</si>
  <si>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</si>
  <si>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</si>
  <si>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</si>
  <si>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</si>
  <si>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</si>
  <si>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</si>
  <si>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</si>
  <si>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</si>
  <si>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</si>
  <si>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</si>
  <si>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</si>
  <si>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</si>
  <si>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</si>
  <si>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</si>
  <si>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</si>
  <si>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</si>
  <si>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</si>
  <si>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</si>
  <si>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</si>
  <si>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</si>
  <si>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</si>
  <si>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</si>
  <si>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</si>
  <si>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</si>
  <si>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</si>
  <si>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</si>
  <si>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</si>
  <si>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</si>
  <si>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</si>
  <si>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</si>
  <si>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</si>
  <si>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</si>
  <si>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</si>
  <si>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</si>
  <si>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</si>
  <si>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</si>
  <si>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</si>
  <si>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</si>
  <si>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</si>
  <si>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</si>
  <si>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</si>
  <si>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</si>
  <si>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</si>
  <si>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</si>
  <si>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</si>
  <si>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</si>
  <si>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</si>
  <si>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</si>
  <si>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</si>
  <si>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</si>
  <si>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</si>
  <si>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</si>
  <si>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</si>
  <si>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</si>
  <si>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</si>
  <si>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</si>
  <si>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</si>
  <si>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</si>
  <si>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</si>
  <si>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</si>
  <si>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</si>
  <si>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</si>
  <si>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</si>
  <si>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</si>
  <si>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</si>
  <si>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</si>
  <si>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</si>
  <si>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</si>
  <si>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</si>
  <si>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</si>
  <si>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</si>
  <si>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</si>
  <si>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</si>
  <si>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</si>
  <si>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</si>
  <si>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</si>
  <si>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</si>
  <si>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</si>
  <si>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</si>
  <si>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</si>
  <si>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</si>
  <si>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</si>
  <si>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</si>
  <si>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</si>
  <si>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</si>
  <si>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</si>
  <si>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</si>
  <si>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</si>
  <si>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</si>
  <si>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</si>
  <si>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</si>
  <si>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</si>
  <si>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</si>
  <si>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</si>
  <si>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</si>
  <si>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</si>
  <si>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</si>
  <si>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</si>
  <si>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</si>
  <si>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</si>
  <si>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</si>
  <si>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</si>
  <si>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</si>
  <si>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</si>
  <si>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</si>
  <si>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</si>
  <si>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</si>
  <si>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</si>
  <si>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</si>
  <si>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</si>
  <si>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</si>
  <si>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</si>
  <si>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</si>
  <si>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</si>
  <si>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</si>
  <si>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</si>
  <si>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</si>
  <si>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</si>
  <si>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</si>
  <si>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</si>
  <si>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</si>
  <si>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</si>
  <si>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</si>
  <si>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</si>
  <si>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</si>
  <si>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</si>
  <si>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</si>
  <si>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</si>
  <si>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</si>
  <si>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</si>
  <si>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</si>
  <si>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</si>
  <si>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</si>
  <si>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</si>
  <si>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</si>
  <si>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</si>
  <si>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</si>
  <si>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</si>
  <si>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</si>
  <si>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</si>
  <si>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</si>
  <si>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</si>
  <si>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</si>
  <si>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</si>
  <si>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</si>
  <si>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</si>
  <si>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</si>
  <si>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</si>
  <si>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</si>
  <si>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</si>
  <si>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</si>
  <si>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</si>
  <si>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</si>
  <si>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</si>
  <si>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</si>
  <si>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</si>
  <si>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</si>
  <si>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</si>
  <si>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</si>
  <si>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</si>
  <si>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</si>
  <si>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</si>
  <si>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</si>
  <si>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</si>
  <si>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</si>
  <si>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</si>
  <si>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</si>
  <si>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</si>
  <si>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</si>
  <si>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</si>
  <si>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</si>
  <si>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</si>
  <si>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</si>
  <si>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</si>
  <si>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</si>
  <si>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</si>
  <si>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</si>
  <si>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</si>
  <si>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</si>
  <si>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</si>
  <si>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</si>
  <si>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</si>
  <si>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</si>
  <si>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</si>
  <si>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</si>
  <si>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</si>
  <si>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</si>
  <si>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</si>
  <si>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</si>
  <si>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</si>
  <si>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</si>
  <si>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</si>
  <si>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</si>
  <si>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</si>
  <si>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</si>
  <si>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</si>
  <si>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</si>
  <si>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</si>
  <si>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</si>
  <si>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</si>
  <si>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</si>
  <si>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</si>
  <si>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</si>
  <si>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</si>
  <si>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</si>
  <si>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</si>
  <si>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</si>
  <si>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</si>
  <si>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</si>
  <si>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</si>
  <si>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</si>
  <si>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</si>
  <si>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</si>
  <si>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</si>
  <si>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</si>
  <si>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</si>
  <si>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</si>
  <si>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</si>
  <si>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</si>
  <si>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</si>
  <si>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</si>
  <si>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</si>
  <si>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</si>
  <si>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</si>
  <si>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</si>
  <si>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</si>
  <si>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</si>
  <si>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</si>
  <si>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</si>
  <si>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</si>
  <si>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</si>
  <si>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</si>
  <si>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</si>
  <si>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</si>
  <si>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</si>
  <si>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</si>
  <si>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</si>
  <si>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</si>
  <si>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</si>
  <si>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</si>
  <si>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</si>
  <si>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</si>
  <si>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</si>
  <si>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</si>
  <si>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</si>
  <si>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</si>
  <si>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</si>
  <si>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</si>
  <si>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</si>
  <si>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</si>
  <si>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</si>
  <si>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</si>
  <si>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</si>
  <si>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</si>
  <si>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</si>
  <si>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</si>
  <si>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</si>
  <si>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</si>
  <si>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</si>
  <si>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</si>
  <si>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</si>
  <si>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</si>
  <si>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</si>
  <si>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</si>
  <si>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</si>
  <si>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</si>
  <si>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</si>
  <si>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</si>
  <si>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</si>
  <si>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</si>
  <si>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</si>
  <si>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</si>
  <si>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</si>
  <si>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</si>
  <si>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</si>
  <si>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</si>
  <si>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</si>
  <si>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</si>
  <si>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</si>
  <si>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</si>
  <si>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</si>
  <si>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</si>
  <si>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</si>
  <si>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</si>
  <si>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</si>
  <si>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</si>
  <si>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</si>
  <si>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</si>
  <si>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</si>
  <si>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</si>
  <si>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</si>
  <si>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</si>
  <si>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</si>
  <si>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</si>
  <si>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</si>
  <si>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</si>
  <si>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</si>
  <si>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</si>
  <si>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</si>
  <si>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</si>
  <si>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</si>
  <si>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</si>
  <si>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</si>
  <si>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</si>
  <si>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</si>
  <si>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</si>
  <si>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</si>
  <si>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</si>
  <si>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</si>
  <si>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</si>
  <si>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</si>
  <si>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</si>
  <si>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</si>
  <si>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</si>
  <si>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</si>
  <si>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</si>
  <si>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</si>
  <si>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</si>
  <si>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</si>
  <si>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</si>
  <si>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</si>
  <si>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</si>
  <si>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</si>
  <si>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</si>
  <si>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</si>
  <si>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</si>
  <si>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</si>
  <si>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</si>
  <si>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</si>
  <si>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</si>
  <si>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</si>
  <si>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</si>
  <si>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</si>
  <si>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</si>
  <si>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</si>
  <si>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</si>
  <si>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</si>
  <si>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</si>
  <si>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</si>
  <si>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</si>
  <si>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</si>
  <si>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</si>
  <si>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</si>
  <si>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</si>
  <si>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</si>
  <si>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</si>
  <si>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</si>
  <si>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</si>
  <si>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</si>
  <si>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</si>
  <si>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</si>
  <si>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</si>
  <si>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</si>
  <si>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</si>
  <si>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</si>
  <si>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</si>
  <si>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</si>
  <si>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</si>
  <si>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</si>
  <si>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</si>
  <si>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</si>
  <si>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</si>
  <si>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</si>
  <si>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</si>
  <si>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</si>
  <si>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</si>
  <si>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</si>
  <si>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</si>
  <si>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</si>
  <si>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</si>
  <si>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</si>
  <si>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</si>
  <si>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</si>
  <si>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</si>
  <si>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</si>
  <si>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</si>
  <si>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</si>
  <si>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</si>
  <si>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</si>
  <si>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</si>
  <si>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</si>
  <si>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</si>
  <si>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</si>
  <si>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</si>
  <si>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</si>
  <si>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</si>
  <si>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</si>
  <si>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</si>
  <si>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</si>
  <si>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</si>
  <si>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</si>
  <si>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</si>
  <si>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</si>
  <si>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</si>
  <si>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</si>
  <si>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</si>
  <si>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</si>
  <si>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</si>
  <si>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</si>
  <si>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</si>
  <si>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</si>
  <si>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</si>
  <si>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</si>
  <si>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</si>
  <si>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</si>
  <si>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</si>
  <si>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</si>
  <si>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</si>
  <si>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</si>
  <si>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</si>
  <si>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</si>
  <si>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</si>
  <si>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</si>
  <si>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</si>
  <si>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</si>
  <si>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</si>
  <si>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</si>
  <si>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</si>
  <si>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</si>
  <si>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</si>
  <si>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</si>
  <si>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</si>
  <si>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</si>
  <si>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</si>
  <si>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</si>
  <si>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</si>
  <si>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</si>
  <si>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</si>
  <si>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</si>
  <si>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</si>
  <si>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</si>
  <si>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</si>
  <si>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</si>
  <si>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</si>
  <si>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</si>
  <si>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</si>
  <si>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</si>
  <si>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</si>
  <si>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</si>
  <si>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</si>
  <si>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</si>
  <si>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</si>
  <si>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</si>
  <si>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</si>
  <si>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</si>
  <si>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</si>
  <si>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</si>
  <si>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</si>
  <si>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</si>
  <si>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</si>
  <si>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</si>
  <si>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</si>
  <si>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</si>
  <si>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</si>
  <si>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</si>
  <si>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</si>
  <si>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</si>
  <si>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</si>
  <si>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</si>
  <si>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</si>
  <si>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</si>
  <si>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</si>
  <si>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</si>
  <si>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</si>
  <si>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</si>
  <si>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</si>
  <si>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</si>
  <si>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</si>
  <si>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</si>
  <si>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</si>
  <si>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</si>
  <si>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</si>
  <si>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</si>
  <si>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</si>
  <si>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</si>
  <si>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</si>
  <si>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</si>
  <si>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</si>
  <si>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</si>
  <si>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</si>
  <si>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</si>
  <si>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</si>
  <si>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</si>
  <si>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</si>
  <si>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</si>
  <si>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</si>
  <si>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</si>
  <si>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</si>
  <si>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</si>
  <si>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</si>
  <si>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</si>
  <si>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</si>
  <si>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</si>
  <si>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</si>
  <si>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</si>
  <si>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</si>
  <si>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</si>
  <si>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</si>
  <si>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</si>
  <si>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</si>
  <si>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</si>
  <si>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</si>
  <si>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</si>
  <si>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</si>
  <si>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</si>
  <si>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</si>
  <si>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</si>
  <si>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</si>
  <si>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</si>
  <si>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</si>
  <si>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</si>
  <si>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</si>
  <si>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</si>
  <si>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</si>
  <si>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</si>
  <si>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</si>
  <si>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</si>
  <si>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</si>
  <si>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</si>
  <si>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</si>
  <si>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</si>
  <si>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</si>
  <si>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</si>
  <si>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</si>
  <si>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</si>
  <si>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</si>
  <si>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</si>
  <si>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</si>
  <si>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</si>
  <si>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</si>
  <si>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</si>
  <si>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</si>
  <si>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</si>
  <si>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</si>
  <si>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</si>
  <si>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</si>
  <si>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</si>
  <si>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</si>
  <si>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</si>
  <si>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</si>
  <si>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</si>
  <si>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</si>
  <si>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</si>
  <si>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</si>
  <si>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</si>
  <si>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</si>
  <si>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</si>
  <si>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</si>
  <si>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</si>
  <si>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</si>
  <si>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</si>
  <si>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</si>
  <si>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</si>
  <si>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</si>
  <si>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</si>
  <si>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</si>
  <si>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</si>
  <si>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</si>
  <si>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</si>
  <si>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</si>
  <si>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</si>
  <si>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</si>
  <si>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</si>
  <si>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</si>
  <si>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</si>
  <si>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</si>
  <si>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</si>
  <si>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</si>
  <si>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</si>
  <si>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</si>
  <si>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</si>
  <si>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</si>
  <si>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</si>
  <si>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</si>
  <si>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</si>
  <si>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</si>
  <si>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</si>
  <si>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</si>
  <si>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</si>
  <si>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</si>
  <si>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</si>
  <si>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</si>
  <si>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</si>
  <si>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</si>
  <si>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</si>
  <si>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</si>
  <si>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</si>
  <si>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</si>
  <si>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</si>
  <si>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</si>
  <si>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</si>
  <si>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</si>
  <si>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</si>
  <si>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</si>
  <si>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</si>
  <si>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</si>
  <si>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</si>
  <si>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</si>
  <si>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</si>
  <si>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</si>
  <si>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</si>
  <si>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</si>
  <si>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</si>
  <si>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</si>
  <si>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</si>
  <si>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</si>
  <si>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</si>
  <si>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</si>
  <si>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</si>
  <si>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</si>
  <si>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</si>
  <si>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</si>
  <si>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</si>
  <si>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</si>
  <si>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</si>
  <si>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</si>
  <si>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</si>
  <si>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</si>
  <si>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</si>
  <si>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</si>
  <si>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</si>
  <si>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</si>
  <si>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</si>
  <si>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</si>
  <si>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</si>
  <si>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</si>
  <si>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</si>
  <si>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</si>
  <si>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</si>
  <si>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</si>
  <si>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</si>
  <si>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</si>
  <si>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</si>
  <si>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</si>
  <si>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</si>
  <si>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</si>
  <si>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</si>
  <si>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</si>
  <si>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</si>
  <si>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</si>
  <si>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</si>
  <si>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</si>
  <si>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</si>
  <si>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</si>
  <si>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</si>
  <si>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</si>
  <si>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</si>
  <si>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</si>
  <si>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</si>
  <si>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</si>
  <si>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</si>
  <si>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</si>
  <si>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</si>
  <si>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</si>
  <si>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</si>
  <si>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</si>
  <si>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</si>
  <si>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</si>
  <si>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</si>
  <si>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</si>
  <si>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</si>
  <si>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</si>
  <si>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</si>
  <si>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</si>
  <si>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</si>
  <si>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</si>
  <si>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</si>
  <si>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</si>
  <si>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</si>
  <si>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</si>
  <si>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</si>
  <si>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</si>
  <si>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</si>
  <si>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</si>
  <si>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</si>
  <si>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</si>
  <si>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</si>
  <si>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</si>
  <si>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</si>
  <si>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</si>
  <si>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</si>
  <si>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</si>
  <si>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</si>
  <si>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</si>
  <si>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</si>
  <si>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</si>
  <si>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</si>
  <si>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</si>
  <si>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</si>
  <si>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</si>
  <si>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</si>
  <si>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</si>
  <si>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</si>
  <si>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</si>
  <si>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</si>
  <si>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</si>
  <si>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</si>
  <si>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</si>
  <si>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</si>
  <si>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</si>
  <si>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</si>
  <si>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</si>
  <si>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</si>
  <si>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</si>
  <si>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</si>
  <si>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</si>
  <si>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</si>
  <si>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</si>
  <si>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</si>
  <si>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</si>
  <si>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</si>
  <si>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</si>
  <si>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</si>
  <si>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</si>
  <si>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</si>
  <si>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</si>
  <si>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</si>
  <si>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</si>
  <si>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</si>
  <si>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</si>
  <si>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</si>
  <si>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</si>
  <si>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</si>
  <si>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</si>
  <si>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</si>
  <si>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</si>
  <si>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</si>
  <si>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</si>
  <si>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</si>
  <si>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</si>
  <si>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</si>
  <si>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</si>
  <si>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</si>
  <si>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</si>
  <si>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</si>
  <si>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</si>
  <si>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</si>
  <si>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</si>
  <si>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</si>
  <si>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</si>
  <si>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</si>
  <si>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</si>
  <si>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</si>
  <si>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</si>
  <si>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</si>
  <si>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</si>
  <si>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</si>
  <si>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</si>
  <si>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</si>
  <si>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</si>
  <si>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</si>
  <si>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</si>
  <si>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</si>
  <si>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</si>
  <si>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</si>
  <si>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</si>
  <si>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</si>
  <si>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</si>
  <si>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</si>
  <si>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</si>
  <si>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</si>
  <si>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</si>
  <si>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</si>
  <si>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</si>
  <si>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</si>
  <si>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</si>
  <si>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</si>
  <si>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</si>
  <si>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</si>
  <si>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</si>
  <si>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</si>
  <si>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</si>
  <si>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</si>
  <si>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</si>
  <si>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</si>
  <si>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</si>
  <si>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</si>
  <si>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</si>
  <si>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</si>
  <si>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</si>
  <si>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</si>
  <si>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</si>
  <si>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</si>
  <si>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</si>
  <si>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</si>
  <si>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</si>
  <si>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</si>
  <si>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</si>
  <si>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</si>
  <si>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</si>
  <si>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</si>
  <si>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</si>
  <si>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</si>
  <si>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</si>
  <si>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</si>
  <si>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</si>
  <si>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</si>
  <si>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</si>
  <si>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</si>
  <si>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</si>
  <si>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</si>
  <si>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</si>
  <si>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</si>
  <si>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</si>
  <si>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</si>
  <si>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</si>
  <si>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</si>
  <si>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</si>
  <si>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</si>
  <si>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</si>
  <si>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</si>
  <si>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</si>
  <si>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</si>
  <si>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</si>
  <si>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</si>
  <si>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</si>
  <si>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</si>
  <si>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</si>
  <si>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</si>
  <si>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</si>
  <si>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</si>
  <si>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</si>
  <si>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</si>
  <si>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</si>
  <si>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</si>
  <si>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</si>
  <si>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</si>
  <si>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</si>
  <si>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</si>
  <si>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</si>
  <si>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</si>
  <si>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</si>
  <si>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</si>
  <si>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</si>
  <si>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</si>
  <si>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</si>
  <si>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</si>
  <si>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</si>
  <si>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</si>
  <si>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</si>
  <si>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</si>
  <si>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</si>
  <si>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</si>
  <si>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</si>
  <si>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</si>
  <si>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</si>
  <si>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</si>
  <si>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</si>
  <si>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</si>
  <si>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</si>
  <si>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</si>
  <si>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</si>
  <si>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</si>
  <si>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</si>
  <si>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</si>
  <si>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</si>
  <si>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</si>
  <si>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</si>
  <si>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</si>
  <si>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</si>
  <si>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</si>
  <si>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</si>
  <si>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</si>
  <si>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</si>
  <si>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</si>
  <si>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</si>
  <si>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</si>
  <si>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</si>
  <si>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</si>
  <si>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</si>
  <si>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</si>
  <si>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</si>
  <si>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</si>
  <si>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</si>
  <si>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</si>
  <si>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</si>
  <si>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</si>
  <si>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</si>
  <si>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</si>
  <si>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</si>
  <si>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</si>
  <si>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</si>
  <si>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</si>
  <si>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</si>
  <si>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</si>
  <si>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</si>
  <si>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</si>
  <si>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</si>
  <si>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</si>
  <si>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</si>
  <si>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</si>
  <si>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</si>
  <si>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</si>
  <si>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</si>
  <si>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</si>
  <si>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</si>
  <si>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</si>
  <si>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</si>
  <si>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</si>
  <si>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</si>
  <si>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</si>
  <si>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</si>
  <si>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</si>
  <si>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</si>
  <si>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</si>
  <si>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</si>
  <si>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</si>
  <si>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</si>
  <si>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</si>
  <si>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</si>
  <si>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</si>
  <si>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</si>
  <si>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</si>
  <si>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</si>
  <si>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</si>
  <si>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</si>
  <si>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</si>
  <si>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</si>
  <si>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</si>
  <si>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</si>
  <si>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</si>
  <si>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</si>
  <si>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</si>
  <si>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</si>
  <si>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</si>
  <si>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</si>
  <si>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</si>
  <si>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</si>
  <si>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</si>
  <si>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</si>
  <si>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</si>
  <si>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</si>
  <si>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</si>
  <si>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</si>
  <si>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</si>
  <si>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</si>
  <si>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</si>
  <si>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</si>
  <si>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</si>
  <si>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</si>
  <si>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</si>
  <si>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</si>
  <si>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</si>
  <si>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</si>
  <si>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</si>
  <si>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</si>
  <si>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</si>
  <si>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</si>
  <si>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</si>
  <si>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</si>
  <si>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</si>
  <si>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</si>
  <si>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</si>
  <si>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</si>
  <si>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</si>
  <si>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</si>
  <si>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</si>
  <si>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</si>
  <si>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</si>
  <si>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</si>
  <si>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</si>
  <si>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</si>
  <si>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</si>
  <si>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</si>
  <si>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</si>
  <si>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</si>
  <si>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</si>
  <si>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</si>
  <si>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</si>
  <si>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</si>
  <si>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</si>
  <si>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</si>
  <si>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</si>
  <si>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</si>
  <si>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</si>
  <si>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</si>
  <si>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</si>
  <si>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</si>
  <si>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</si>
  <si>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</si>
  <si>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</si>
  <si>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</si>
  <si>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</si>
  <si>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</si>
  <si>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</si>
  <si>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</si>
  <si>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</si>
  <si>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</si>
  <si>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</si>
  <si>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</si>
  <si>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</si>
  <si>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</si>
  <si>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</si>
  <si>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</si>
  <si>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</si>
  <si>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</si>
  <si>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</si>
  <si>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</si>
  <si>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</si>
  <si>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</si>
  <si>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</si>
  <si>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</si>
  <si>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</si>
  <si>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</si>
  <si>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</si>
  <si>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</si>
  <si>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</si>
  <si>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</si>
  <si>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</si>
  <si>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</si>
  <si>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</si>
  <si>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</si>
  <si>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</si>
  <si>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</si>
  <si>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</si>
  <si>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</si>
  <si>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</si>
  <si>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</si>
  <si>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</si>
  <si>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</si>
  <si>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</si>
  <si>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</si>
  <si>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</si>
  <si>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</si>
  <si>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</si>
  <si>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</si>
  <si>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</si>
  <si>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</si>
  <si>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</si>
  <si>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</si>
  <si>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</si>
  <si>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</si>
  <si>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</si>
  <si>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</si>
  <si>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</si>
  <si>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</si>
  <si>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</si>
  <si>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</si>
  <si>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</si>
  <si>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</si>
  <si>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</si>
  <si>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</si>
  <si>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</si>
  <si>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</si>
  <si>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</si>
  <si>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</si>
  <si>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</si>
  <si>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</si>
  <si>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</si>
  <si>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</si>
  <si>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</si>
  <si>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</si>
  <si>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</si>
  <si>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</si>
  <si>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</si>
  <si>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</si>
  <si>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</si>
  <si>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</si>
  <si>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</si>
  <si>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</si>
  <si>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</si>
  <si>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</si>
  <si>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</si>
  <si>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</si>
  <si>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</si>
  <si>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</si>
  <si>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</si>
  <si>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</si>
  <si>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</si>
  <si>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</si>
  <si>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</si>
  <si>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</si>
  <si>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</si>
  <si>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</si>
  <si>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</si>
  <si>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</si>
  <si>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</si>
  <si>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</si>
  <si>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</si>
  <si>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</si>
  <si>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</si>
  <si>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</si>
  <si>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</si>
  <si>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</si>
  <si>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</si>
  <si>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</si>
  <si>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</si>
  <si>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</si>
  <si>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</si>
  <si>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</si>
  <si>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</si>
  <si>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</si>
  <si>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</si>
  <si>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</si>
  <si>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</si>
  <si>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</si>
  <si>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</si>
  <si>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</si>
  <si>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</si>
  <si>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</si>
  <si>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</si>
  <si>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</si>
  <si>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</si>
  <si>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</si>
  <si>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</si>
  <si>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</si>
  <si>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</si>
  <si>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</si>
  <si>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</si>
  <si>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</si>
  <si>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</si>
  <si>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</si>
  <si>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</si>
  <si>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</si>
  <si>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</si>
  <si>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</si>
  <si>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</si>
  <si>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</si>
  <si>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</si>
  <si>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</si>
  <si>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</si>
  <si>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</si>
  <si>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</si>
  <si>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</si>
  <si>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</si>
  <si>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</si>
  <si>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</si>
  <si>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</si>
  <si>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</si>
  <si>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</si>
  <si>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</si>
  <si>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</si>
  <si>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</si>
  <si>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</si>
  <si>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</si>
  <si>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</si>
  <si>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</si>
  <si>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</si>
  <si>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</si>
  <si>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</si>
  <si>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</si>
  <si>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</si>
  <si>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</si>
  <si>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</si>
  <si>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</si>
  <si>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</si>
  <si>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</si>
  <si>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</si>
  <si>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</si>
  <si>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</si>
  <si>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</si>
  <si>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</si>
  <si>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</si>
  <si>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</si>
  <si>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</si>
  <si>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</si>
  <si>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</si>
  <si>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</si>
  <si>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</si>
  <si>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</si>
  <si>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</si>
  <si>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</si>
  <si>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</si>
  <si>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</si>
  <si>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</si>
  <si>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</si>
  <si>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</si>
  <si>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</si>
  <si>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</si>
  <si>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</si>
  <si>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</si>
  <si>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</si>
  <si>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</si>
  <si>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</si>
  <si>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</si>
  <si>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</si>
  <si>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</si>
  <si>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</si>
  <si>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</si>
  <si>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</si>
  <si>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</si>
  <si>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</si>
  <si>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</si>
  <si>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</si>
  <si>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</si>
  <si>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</si>
  <si>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</si>
  <si>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</si>
  <si>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</si>
  <si>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</si>
  <si>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</si>
  <si>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</si>
  <si>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</si>
  <si>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</si>
  <si>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</si>
  <si>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</si>
  <si>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</si>
  <si>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</si>
  <si>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</si>
  <si>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</si>
  <si>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</si>
  <si>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</si>
  <si>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</si>
  <si>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</si>
  <si>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</si>
  <si>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</si>
  <si>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</si>
  <si>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</si>
  <si>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</si>
  <si>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</si>
  <si>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</si>
  <si>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</si>
  <si>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</si>
  <si>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</si>
  <si>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</si>
  <si>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</si>
  <si>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</si>
  <si>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</si>
  <si>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</si>
  <si>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</si>
  <si>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</si>
  <si>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</si>
  <si>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</si>
  <si>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</si>
  <si>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</si>
  <si>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</si>
  <si>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</si>
  <si>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</si>
  <si>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</si>
  <si>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</si>
  <si>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</si>
  <si>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</si>
  <si>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</si>
  <si>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</si>
  <si>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</si>
  <si>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</si>
  <si>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</si>
  <si>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</si>
  <si>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</si>
  <si>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</si>
  <si>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</si>
  <si>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</si>
  <si>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</si>
  <si>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</si>
  <si>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</si>
  <si>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</si>
  <si>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</si>
  <si>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</si>
  <si>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</si>
  <si>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</si>
  <si>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</si>
  <si>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</si>
  <si>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</si>
  <si>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</si>
  <si>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</si>
  <si>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</si>
  <si>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</si>
  <si>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</si>
  <si>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</si>
  <si>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</si>
  <si>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</si>
  <si>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</si>
  <si>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</si>
  <si>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</si>
  <si>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</si>
  <si>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</si>
  <si>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</si>
  <si>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</si>
  <si>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</si>
  <si>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</si>
  <si>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</si>
  <si>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</si>
  <si>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</si>
  <si>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</si>
  <si>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</si>
  <si>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</si>
  <si>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</si>
  <si>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</si>
  <si>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</si>
  <si>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</si>
  <si>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</si>
  <si>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</si>
  <si>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</si>
  <si>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</si>
  <si>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</si>
  <si>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</si>
  <si>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</si>
  <si>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</si>
  <si>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</si>
  <si>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</si>
  <si>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</si>
  <si>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</si>
  <si>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</si>
  <si>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</si>
  <si>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</si>
  <si>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</si>
  <si>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</si>
  <si>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</si>
  <si>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</si>
  <si>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</si>
  <si>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</si>
  <si>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</si>
  <si>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</si>
  <si>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</si>
  <si>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</si>
  <si>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</si>
  <si>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</si>
  <si>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</si>
  <si>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</si>
  <si>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</si>
  <si>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</si>
  <si>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</si>
  <si>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</si>
  <si>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</si>
  <si>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</si>
  <si>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</si>
  <si>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</si>
  <si>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</si>
  <si>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</si>
  <si>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</si>
  <si>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</si>
  <si>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</si>
  <si>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</si>
  <si>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</si>
  <si>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</si>
  <si>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</si>
  <si>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</si>
  <si>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</si>
  <si>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</si>
  <si>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</si>
  <si>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</si>
  <si>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</si>
  <si>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</si>
  <si>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</si>
  <si>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</si>
  <si>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</si>
  <si>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</si>
  <si>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</si>
  <si>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</si>
  <si>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</si>
  <si>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</si>
  <si>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</si>
  <si>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</si>
  <si>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</si>
  <si>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</si>
  <si>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</si>
  <si>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</si>
  <si>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</si>
  <si>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</si>
  <si>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</si>
  <si>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</si>
  <si>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</si>
  <si>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</si>
  <si>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</si>
  <si>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</si>
  <si>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</si>
  <si>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</si>
  <si>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</si>
  <si>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</si>
  <si>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</si>
  <si>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</si>
  <si>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</si>
  <si>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</si>
  <si>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</si>
  <si>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</si>
  <si>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</si>
  <si>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</si>
  <si>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</si>
  <si>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</si>
  <si>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</si>
  <si>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</si>
  <si>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</si>
  <si>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</si>
  <si>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</si>
  <si>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</si>
  <si>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</si>
  <si>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</si>
  <si>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</si>
  <si>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</si>
  <si>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</si>
  <si>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</si>
  <si>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</si>
  <si>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</si>
  <si>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</si>
  <si>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</si>
  <si>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</si>
  <si>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</si>
  <si>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</si>
  <si>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</si>
  <si>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</si>
  <si>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</si>
  <si>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</si>
  <si>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</si>
  <si>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</si>
  <si>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</si>
  <si>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</si>
  <si>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</si>
  <si>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</si>
  <si>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</si>
  <si>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</si>
  <si>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</si>
  <si>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</si>
  <si>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</si>
  <si>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</si>
  <si>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</si>
  <si>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</si>
  <si>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</si>
  <si>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</si>
  <si>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</si>
  <si>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</si>
  <si>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</si>
  <si>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</si>
  <si>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</si>
  <si>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</si>
  <si>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</si>
  <si>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</si>
  <si>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</si>
  <si>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</si>
  <si>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</si>
  <si>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</si>
  <si>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</si>
  <si>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</si>
  <si>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</si>
  <si>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</si>
  <si>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</si>
  <si>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</si>
  <si>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</si>
  <si>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</si>
  <si>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</si>
  <si>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</si>
  <si>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</si>
  <si>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</si>
  <si>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</si>
  <si>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</si>
  <si>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</si>
  <si>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</si>
  <si>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</si>
  <si>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</si>
  <si>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</si>
  <si>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</si>
  <si>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</si>
  <si>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</si>
  <si>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</si>
  <si>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</si>
  <si>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</si>
  <si>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</si>
  <si>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</si>
  <si>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</si>
  <si>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</si>
  <si>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</si>
  <si>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</si>
  <si>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</si>
  <si>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</si>
  <si>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</si>
  <si>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</si>
  <si>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</si>
  <si>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</si>
  <si>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</si>
  <si>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</si>
  <si>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</si>
  <si>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</si>
  <si>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</si>
  <si>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</si>
  <si>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</si>
  <si>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</si>
  <si>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</si>
  <si>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</si>
  <si>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</si>
  <si>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</si>
  <si>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</si>
  <si>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</si>
  <si>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</si>
  <si>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</si>
  <si>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</si>
  <si>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</si>
  <si>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</si>
  <si>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</si>
  <si>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</si>
  <si>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</si>
  <si>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</si>
  <si>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</si>
  <si>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</si>
  <si>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</si>
  <si>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</si>
  <si>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</si>
  <si>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</si>
  <si>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</si>
  <si>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</si>
  <si>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</si>
  <si>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</si>
  <si>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</si>
  <si>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</si>
  <si>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</si>
  <si>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</si>
  <si>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</si>
  <si>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</si>
  <si>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</si>
  <si>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</si>
  <si>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</si>
  <si>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</si>
  <si>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</si>
  <si>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</si>
  <si>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</si>
  <si>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</si>
  <si>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</si>
  <si>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</si>
  <si>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</si>
  <si>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</si>
  <si>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</si>
  <si>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</si>
  <si>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</si>
  <si>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</si>
  <si>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</si>
  <si>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</si>
  <si>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</si>
  <si>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</si>
  <si>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</si>
  <si>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</si>
  <si>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</si>
  <si>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</si>
  <si>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</si>
  <si>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</si>
  <si>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</si>
  <si>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</si>
  <si>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</si>
  <si>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</si>
  <si>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</si>
  <si>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</si>
  <si>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</si>
  <si>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</si>
  <si>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</si>
  <si>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</si>
  <si>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</si>
  <si>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</si>
  <si>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</si>
  <si>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</si>
  <si>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</si>
  <si>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</si>
  <si>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</si>
  <si>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</si>
  <si>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</si>
  <si>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</si>
  <si>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</si>
  <si>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</si>
  <si>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</si>
  <si>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</si>
  <si>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</si>
  <si>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</si>
  <si>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</si>
  <si>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</si>
  <si>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</si>
  <si>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</si>
  <si>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</si>
  <si>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</si>
  <si>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</si>
  <si>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</si>
  <si>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</si>
  <si>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</si>
  <si>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</si>
  <si>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</si>
  <si>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</si>
  <si>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</si>
  <si>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</si>
  <si>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</si>
  <si>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</si>
  <si>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</si>
  <si>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</si>
  <si>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</si>
  <si>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</si>
  <si>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</si>
  <si>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</si>
  <si>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</si>
  <si>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</si>
  <si>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</si>
  <si>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</si>
  <si>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</si>
  <si>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</si>
  <si>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</si>
  <si>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</si>
  <si>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</si>
  <si>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</si>
  <si>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</si>
  <si>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</si>
  <si>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</si>
  <si>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</si>
  <si>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</si>
  <si>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</si>
  <si>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</si>
  <si>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</si>
  <si>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</si>
  <si>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</si>
  <si>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</si>
  <si>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</si>
  <si>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</si>
  <si>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</si>
  <si>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</si>
  <si>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</si>
  <si>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</si>
  <si>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</si>
  <si>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</si>
  <si>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</si>
  <si>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</si>
  <si>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</si>
  <si>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</si>
  <si>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</si>
  <si>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</si>
  <si>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</si>
  <si>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</si>
  <si>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</si>
  <si>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</si>
  <si>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</si>
  <si>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</si>
  <si>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</si>
  <si>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</si>
  <si>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</si>
  <si>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</si>
  <si>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</si>
  <si>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</si>
  <si>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</si>
  <si>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</si>
  <si>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</si>
  <si>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</si>
  <si>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</si>
  <si>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</si>
  <si>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</si>
  <si>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</si>
  <si>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</si>
  <si>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</si>
  <si>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</si>
  <si>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</si>
  <si>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</si>
  <si>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</si>
  <si>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</si>
  <si>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</si>
  <si>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</si>
  <si>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</si>
  <si>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</si>
  <si>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</si>
  <si>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</si>
  <si>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</si>
  <si>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</si>
  <si>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</si>
  <si>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</si>
  <si>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</si>
  <si>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</si>
  <si>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</si>
  <si>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</si>
  <si>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</si>
  <si>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</si>
  <si>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</si>
  <si>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</si>
  <si>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</si>
  <si>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</si>
  <si>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</si>
  <si>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</si>
  <si>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</si>
  <si>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</si>
  <si>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</si>
  <si>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</si>
  <si>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</si>
  <si>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</si>
  <si>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</si>
  <si>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</si>
  <si>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</si>
  <si>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</si>
  <si>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</si>
  <si>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</si>
  <si>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</si>
  <si>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</si>
  <si>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</si>
  <si>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</si>
  <si>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</si>
  <si>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</si>
  <si>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</si>
  <si>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</si>
  <si>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</si>
  <si>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</si>
  <si>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</si>
  <si>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</si>
  <si>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</si>
  <si>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</si>
  <si>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</si>
  <si>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</si>
  <si>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</si>
  <si>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</si>
  <si>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</si>
  <si>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</si>
  <si>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</si>
  <si>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</si>
  <si>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</si>
  <si>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</si>
  <si>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</si>
  <si>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</si>
  <si>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</si>
  <si>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</si>
  <si>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</si>
  <si>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</si>
  <si>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</si>
  <si>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</si>
  <si>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</si>
  <si>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</si>
  <si>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</si>
  <si>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</si>
  <si>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</si>
  <si>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</si>
  <si>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</si>
  <si>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</si>
  <si>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</si>
  <si>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</si>
  <si>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</si>
  <si>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</si>
  <si>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</si>
  <si>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</si>
  <si>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</si>
  <si>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</si>
  <si>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</si>
  <si>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</si>
  <si>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</si>
  <si>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</si>
  <si>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</si>
  <si>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</si>
  <si>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</si>
  <si>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</si>
  <si>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</si>
  <si>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</si>
  <si>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</si>
  <si>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</si>
  <si>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</si>
  <si>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</si>
  <si>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</si>
  <si>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</si>
  <si>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</si>
  <si>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</si>
  <si>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</si>
  <si>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</si>
  <si>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</si>
  <si>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</si>
  <si>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</si>
  <si>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</si>
  <si>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</si>
  <si>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</si>
  <si>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</si>
  <si>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</si>
  <si>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</si>
  <si>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</si>
  <si>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</si>
  <si>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</si>
  <si>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</si>
  <si>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</si>
  <si>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</si>
  <si>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</si>
  <si>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</si>
  <si>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</si>
  <si>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</si>
  <si>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</si>
  <si>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</si>
  <si>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</si>
  <si>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</si>
  <si>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</si>
  <si>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</si>
  <si>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</si>
  <si>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</si>
  <si>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</si>
  <si>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</si>
  <si>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</si>
  <si>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</si>
  <si>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</si>
  <si>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</si>
  <si>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</si>
  <si>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</si>
  <si>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</si>
  <si>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</si>
  <si>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</si>
  <si>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</si>
  <si>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</si>
  <si>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</si>
  <si>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</si>
  <si>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</si>
  <si>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</si>
  <si>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</si>
  <si>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</si>
  <si>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</si>
  <si>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</si>
  <si>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</si>
  <si>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</si>
  <si>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</si>
  <si>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</si>
  <si>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</si>
  <si>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</si>
  <si>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</si>
  <si>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</si>
  <si>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</si>
  <si>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</si>
  <si>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</si>
  <si>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</si>
  <si>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</si>
  <si>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</si>
  <si>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</si>
  <si>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</si>
  <si>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</si>
  <si>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</si>
  <si>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</si>
  <si>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</si>
  <si>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</si>
  <si>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</si>
  <si>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</si>
  <si>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</si>
  <si>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</si>
  <si>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</si>
  <si>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</si>
  <si>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</si>
  <si>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</si>
  <si>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</si>
  <si>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</si>
  <si>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</si>
  <si>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</si>
  <si>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</si>
  <si>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</si>
  <si>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</si>
  <si>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</si>
  <si>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</si>
  <si>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</si>
  <si>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</si>
  <si>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</si>
  <si>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</si>
  <si>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</si>
  <si>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</si>
  <si>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</si>
  <si>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</si>
  <si>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</si>
  <si>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</si>
  <si>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</si>
  <si>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</si>
  <si>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</si>
  <si>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</si>
  <si>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</si>
  <si>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</si>
  <si>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</si>
  <si>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</si>
  <si>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</si>
  <si>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</si>
  <si>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</si>
  <si>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</si>
  <si>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</si>
  <si>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</si>
  <si>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</si>
  <si>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</si>
  <si>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</si>
  <si>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</si>
  <si>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</si>
  <si>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</si>
  <si>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</si>
  <si>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</si>
  <si>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</si>
  <si>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</si>
  <si>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</si>
  <si>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</si>
  <si>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</si>
  <si>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</si>
  <si>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</si>
  <si>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</si>
  <si>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</si>
  <si>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</si>
  <si>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</si>
  <si>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</si>
  <si>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</si>
  <si>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</si>
  <si>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</si>
  <si>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</si>
  <si>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</si>
  <si>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</si>
  <si>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</si>
  <si>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</si>
  <si>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</si>
  <si>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</si>
  <si>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</si>
  <si>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</si>
  <si>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</si>
  <si>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</si>
  <si>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</si>
  <si>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</si>
  <si>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</si>
  <si>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</si>
  <si>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</si>
  <si>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</si>
  <si>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</si>
  <si>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</si>
  <si>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</si>
  <si>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</si>
  <si>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</si>
  <si>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</si>
  <si>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</si>
  <si>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</si>
  <si>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</si>
  <si>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</si>
  <si>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</si>
  <si>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</si>
  <si>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</si>
  <si>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</si>
  <si>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</si>
  <si>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</si>
  <si>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</si>
  <si>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</si>
  <si>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</si>
  <si>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</si>
  <si>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</si>
  <si>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</si>
  <si>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</si>
  <si>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</si>
  <si>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</si>
  <si>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</si>
  <si>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</si>
  <si>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</si>
  <si>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</si>
  <si>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</si>
  <si>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</si>
  <si>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</si>
  <si>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</si>
  <si>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</si>
  <si>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</si>
  <si>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</si>
  <si>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</si>
  <si>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</si>
  <si>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</si>
  <si>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</si>
  <si>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</si>
  <si>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</si>
  <si>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</si>
  <si>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</si>
  <si>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</si>
  <si>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</si>
  <si>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</si>
  <si>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</si>
  <si>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</si>
  <si>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</si>
  <si>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</si>
  <si>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</si>
  <si>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</si>
  <si>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</si>
  <si>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</si>
  <si>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</si>
  <si>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</si>
  <si>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</si>
  <si>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</si>
  <si>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</si>
  <si>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</si>
  <si>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</si>
  <si>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</si>
  <si>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</si>
  <si>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</si>
  <si>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</si>
  <si>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</si>
  <si>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</si>
  <si>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</si>
  <si>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</si>
  <si>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</si>
  <si>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</si>
  <si>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</si>
  <si>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</si>
  <si>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</si>
  <si>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</si>
  <si>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</si>
  <si>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</si>
  <si>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</si>
  <si>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</si>
  <si>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</si>
  <si>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</si>
  <si>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</si>
  <si>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</si>
  <si>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</si>
  <si>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</si>
  <si>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</si>
  <si>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</si>
  <si>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</si>
  <si>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</si>
  <si>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</si>
  <si>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</si>
  <si>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</si>
  <si>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</si>
  <si>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</si>
  <si>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</si>
  <si>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</si>
  <si>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</si>
  <si>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</si>
  <si>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</si>
  <si>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</si>
  <si>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</si>
  <si>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</si>
  <si>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</si>
  <si>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</si>
  <si>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</si>
  <si>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</si>
  <si>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</si>
  <si>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</si>
  <si>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</si>
  <si>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</si>
  <si>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</si>
  <si>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</si>
  <si>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</si>
  <si>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</si>
  <si>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</si>
  <si>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</si>
  <si>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</si>
  <si>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</si>
  <si>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</si>
  <si>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</si>
  <si>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</si>
  <si>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</si>
  <si>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</si>
  <si>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</si>
  <si>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</si>
  <si>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</si>
  <si>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</si>
  <si>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</si>
  <si>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</si>
  <si>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</si>
  <si>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</si>
  <si>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</si>
  <si>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</si>
  <si>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</si>
  <si>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</si>
  <si>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</si>
  <si>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</si>
  <si>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</si>
  <si>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</si>
  <si>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</si>
  <si>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</si>
  <si>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</si>
  <si>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</si>
  <si>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</si>
  <si>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</si>
  <si>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</si>
  <si>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</si>
  <si>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</si>
  <si>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</si>
  <si>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</si>
  <si>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</si>
  <si>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</si>
  <si>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</si>
  <si>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</si>
  <si>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</si>
  <si>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</si>
  <si>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</si>
  <si>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</si>
  <si>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</si>
  <si>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</si>
  <si>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</si>
  <si>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</si>
  <si>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</si>
  <si>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</si>
  <si>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</si>
  <si>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</si>
  <si>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</si>
  <si>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</si>
  <si>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</si>
  <si>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</si>
  <si>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</si>
  <si>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</si>
  <si>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</si>
  <si>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</si>
  <si>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</si>
  <si>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</si>
  <si>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</si>
  <si>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</si>
  <si>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</si>
  <si>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</si>
  <si>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</si>
  <si>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</si>
  <si>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</si>
  <si>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</si>
  <si>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</si>
  <si>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</si>
  <si>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</si>
  <si>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</si>
  <si>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</si>
  <si>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</si>
  <si>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</si>
  <si>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</si>
  <si>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</si>
  <si>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</si>
  <si>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</si>
  <si>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</si>
  <si>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</si>
  <si>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</si>
  <si>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</si>
  <si>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</si>
  <si>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</si>
  <si>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</si>
  <si>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</si>
  <si>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</si>
  <si>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</si>
  <si>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</si>
  <si>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</si>
  <si>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</si>
  <si>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</si>
  <si>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</si>
  <si>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</si>
  <si>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</si>
  <si>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</si>
  <si>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</si>
  <si>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</si>
  <si>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</si>
  <si>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</si>
  <si>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</si>
  <si>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</si>
  <si>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</si>
  <si>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</si>
  <si>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</si>
  <si>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</si>
  <si>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</si>
  <si>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</si>
  <si>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</si>
  <si>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</si>
  <si>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</si>
  <si>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</si>
  <si>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</si>
  <si>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</si>
  <si>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</si>
  <si>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</si>
  <si>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</si>
  <si>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</si>
  <si>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</si>
  <si>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</si>
  <si>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</si>
  <si>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</si>
  <si>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</si>
  <si>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</si>
  <si>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</si>
  <si>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</si>
  <si>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</si>
  <si>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</si>
  <si>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</si>
  <si>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</si>
  <si>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</si>
  <si>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</si>
  <si>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</si>
  <si>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</si>
  <si>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</si>
  <si>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</si>
  <si>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</si>
  <si>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</si>
  <si>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</si>
  <si>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</si>
  <si>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</si>
  <si>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</si>
  <si>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</si>
  <si>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</si>
  <si>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</si>
  <si>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</si>
  <si>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</si>
  <si>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</si>
  <si>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</si>
  <si>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</si>
  <si>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</si>
  <si>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</si>
  <si>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</si>
  <si>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</si>
  <si>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</si>
  <si>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</si>
  <si>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</si>
  <si>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</si>
  <si>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</si>
  <si>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</si>
  <si>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</si>
  <si>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</si>
  <si>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</si>
  <si>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</si>
  <si>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</si>
  <si>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</si>
  <si>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</si>
  <si>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</si>
  <si>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</si>
  <si>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</si>
  <si>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</si>
  <si>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</si>
  <si>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</si>
  <si>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</si>
  <si>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</si>
  <si>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</si>
  <si>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</si>
  <si>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</si>
  <si>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</si>
  <si>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</si>
  <si>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</si>
  <si>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</si>
  <si>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</si>
  <si>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</si>
  <si>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</si>
  <si>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</si>
  <si>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</si>
  <si>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</si>
  <si>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</si>
  <si>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</si>
  <si>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</si>
  <si>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</si>
  <si>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</si>
  <si>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</si>
  <si>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</si>
  <si>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</si>
  <si>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</si>
  <si>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</si>
  <si>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</si>
  <si>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</si>
  <si>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</si>
  <si>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</si>
  <si>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</si>
  <si>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</si>
  <si>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</si>
  <si>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</si>
  <si>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</si>
  <si>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</si>
  <si>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</si>
  <si>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</si>
  <si>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</si>
  <si>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</si>
  <si>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</si>
  <si>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</si>
  <si>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</si>
  <si>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</si>
  <si>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</si>
  <si>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</si>
  <si>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</si>
  <si>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</si>
  <si>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</si>
  <si>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</si>
  <si>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</si>
  <si>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</si>
  <si>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</si>
  <si>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</si>
  <si>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</si>
  <si>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</si>
  <si>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</si>
  <si>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</si>
  <si>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</si>
  <si>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</si>
  <si>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</si>
  <si>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</si>
  <si>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</si>
  <si>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</si>
  <si>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</si>
  <si>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</si>
  <si>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</si>
  <si>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</si>
  <si>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</si>
  <si>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</si>
  <si>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</si>
  <si>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</si>
  <si>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</si>
  <si>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</si>
  <si>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</si>
  <si>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</si>
  <si>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</si>
  <si>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</si>
  <si>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</si>
  <si>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</si>
  <si>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</si>
  <si>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</si>
  <si>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</si>
  <si>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</si>
  <si>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</si>
  <si>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</si>
  <si>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</si>
  <si>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</si>
  <si>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</si>
  <si>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</si>
  <si>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</si>
  <si>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</si>
  <si>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</si>
  <si>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</si>
  <si>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</si>
  <si>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</si>
  <si>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</si>
  <si>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</si>
  <si>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</si>
  <si>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</si>
  <si>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</si>
  <si>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</si>
  <si>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</si>
  <si>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</si>
  <si>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</si>
  <si>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</si>
  <si>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</si>
  <si>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</si>
  <si>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</si>
  <si>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</si>
  <si>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</si>
  <si>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</si>
  <si>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</si>
  <si>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</si>
  <si>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</si>
  <si>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</si>
  <si>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</si>
  <si>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</si>
  <si>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</si>
  <si>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</si>
  <si>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</si>
  <si>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</si>
  <si>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</si>
  <si>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</si>
  <si>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</si>
  <si>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</si>
  <si>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</si>
  <si>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</si>
  <si>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</si>
  <si>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</si>
  <si>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</si>
  <si>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</si>
  <si>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</si>
  <si>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</si>
  <si>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</si>
  <si>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</si>
  <si>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</si>
  <si>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</si>
  <si>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</si>
  <si>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</si>
  <si>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</si>
  <si>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</si>
  <si>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</si>
  <si>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</si>
  <si>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</si>
  <si>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</si>
  <si>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</si>
  <si>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</si>
  <si>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</si>
  <si>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</si>
  <si>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</si>
  <si>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</si>
  <si>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</si>
  <si>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</si>
  <si>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</si>
  <si>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</si>
  <si>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</si>
  <si>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</si>
  <si>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</si>
  <si>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</si>
  <si>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</si>
  <si>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</si>
  <si>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</si>
  <si>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</si>
  <si>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</si>
  <si>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</si>
  <si>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</si>
  <si>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</si>
  <si>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</si>
  <si>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</si>
  <si>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</si>
  <si>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</si>
  <si>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</si>
  <si>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</si>
  <si>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</si>
  <si>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</si>
  <si>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</si>
  <si>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</si>
  <si>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</si>
  <si>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</si>
  <si>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</si>
  <si>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</si>
  <si>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</si>
  <si>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</si>
  <si>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</si>
  <si>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</si>
  <si>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</si>
  <si>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</si>
  <si>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</si>
  <si>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</si>
  <si>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</si>
  <si>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</si>
  <si>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</si>
  <si>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</si>
  <si>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</si>
  <si>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</si>
  <si>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</si>
  <si>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</si>
  <si>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</si>
  <si>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</si>
  <si>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</si>
  <si>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</si>
  <si>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</si>
  <si>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</si>
  <si>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</si>
  <si>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</si>
  <si>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</si>
  <si>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</si>
  <si>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</si>
  <si>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</si>
  <si>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</si>
  <si>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</si>
  <si>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</si>
  <si>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</si>
  <si>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</si>
  <si>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</si>
  <si>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</si>
  <si>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</si>
  <si>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</si>
  <si>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</si>
  <si>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</si>
  <si>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</si>
  <si>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</si>
  <si>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</si>
  <si>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</si>
  <si>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</si>
  <si>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</si>
  <si>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</si>
  <si>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</si>
  <si>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</si>
  <si>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</si>
  <si>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</si>
  <si>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</si>
  <si>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</si>
  <si>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</si>
  <si>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</si>
  <si>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</si>
  <si>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</si>
  <si>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</si>
  <si>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</si>
  <si>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</si>
  <si>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</si>
  <si>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</si>
  <si>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</si>
  <si>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</si>
  <si>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</si>
  <si>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</si>
  <si>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</si>
  <si>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</si>
  <si>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</si>
  <si>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</si>
  <si>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</si>
  <si>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</si>
  <si>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</si>
  <si>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</si>
  <si>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</si>
  <si>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</si>
  <si>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</si>
  <si>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</si>
  <si>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</si>
  <si>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</si>
  <si>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</si>
  <si>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</si>
  <si>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</si>
  <si>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</si>
  <si>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</si>
  <si>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</si>
  <si>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</si>
  <si>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</si>
  <si>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</si>
  <si>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</si>
  <si>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</si>
  <si>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</si>
  <si>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</si>
  <si>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</si>
  <si>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</si>
  <si>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</si>
  <si>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</si>
  <si>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</si>
  <si>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</si>
  <si>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</si>
  <si>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</si>
  <si>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</si>
  <si>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</si>
  <si>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</si>
  <si>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</si>
  <si>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</si>
  <si>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</si>
  <si>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</si>
  <si>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</si>
  <si>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</si>
  <si>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</si>
  <si>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</si>
  <si>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</si>
  <si>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</si>
  <si>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</si>
  <si>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</si>
  <si>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</si>
  <si>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</si>
  <si>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</si>
  <si>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</si>
  <si>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</si>
  <si>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</si>
  <si>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</si>
  <si>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</si>
  <si>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</si>
  <si>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</si>
  <si>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</si>
  <si>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</si>
  <si>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</si>
  <si>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</si>
  <si>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</si>
  <si>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</si>
  <si>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</si>
  <si>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</si>
  <si>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</si>
  <si>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</si>
  <si>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</si>
  <si>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</si>
  <si>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</si>
  <si>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</si>
  <si>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</si>
  <si>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</si>
  <si>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</si>
  <si>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</si>
  <si>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</si>
  <si>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</si>
  <si>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</si>
  <si>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</si>
  <si>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</si>
  <si>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</si>
  <si>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</si>
  <si>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</si>
  <si>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</si>
  <si>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</si>
  <si>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</si>
  <si>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</si>
  <si>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</si>
  <si>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</si>
  <si>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</si>
  <si>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</si>
  <si>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</si>
  <si>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</si>
  <si>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</si>
  <si>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</si>
  <si>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</si>
  <si>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</si>
  <si>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</si>
  <si>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</si>
  <si>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</si>
  <si>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</si>
  <si>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</si>
  <si>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</si>
  <si>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</si>
  <si>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</si>
  <si>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</si>
  <si>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</si>
  <si>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</si>
  <si>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</si>
  <si>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</si>
  <si>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</si>
  <si>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</si>
  <si>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</si>
  <si>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</si>
  <si>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</si>
  <si>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</si>
  <si>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</si>
  <si>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</si>
  <si>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</si>
  <si>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</si>
  <si>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</si>
  <si>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</si>
  <si>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</si>
  <si>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</si>
  <si>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</si>
  <si>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</si>
  <si>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</si>
  <si>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</si>
  <si>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</si>
  <si>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</si>
  <si>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</si>
  <si>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</si>
  <si>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</si>
  <si>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</si>
  <si>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</si>
  <si>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</si>
  <si>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</si>
  <si>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</si>
  <si>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</si>
  <si>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</si>
  <si>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</si>
  <si>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</si>
  <si>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</si>
  <si>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</si>
  <si>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</si>
  <si>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</si>
  <si>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</si>
  <si>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</si>
  <si>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</si>
  <si>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</si>
  <si>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</si>
  <si>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</si>
  <si>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</si>
  <si>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</si>
  <si>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</si>
  <si>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</si>
  <si>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</si>
  <si>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</si>
  <si>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</si>
  <si>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</si>
  <si>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</si>
  <si>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</si>
  <si>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</si>
  <si>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</si>
  <si>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</si>
  <si>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</si>
  <si>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</si>
  <si>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</si>
  <si>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</si>
  <si>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</si>
  <si>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</si>
  <si>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</si>
  <si>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</si>
  <si>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</si>
  <si>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</si>
  <si>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</si>
  <si>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</si>
  <si>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</si>
  <si>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</si>
  <si>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</si>
  <si>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</si>
  <si>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</si>
  <si>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</si>
  <si>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</si>
  <si>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</si>
  <si>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</si>
  <si>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</si>
  <si>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</si>
  <si>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</si>
  <si>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</si>
  <si>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</si>
  <si>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</si>
  <si>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</si>
  <si>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</si>
  <si>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</si>
  <si>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</si>
  <si>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</si>
  <si>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</si>
  <si>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</si>
  <si>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</si>
  <si>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</si>
  <si>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</si>
  <si>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</si>
  <si>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</si>
  <si>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</si>
  <si>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</si>
  <si>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</si>
  <si>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</si>
  <si>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</si>
  <si>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</si>
  <si>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</si>
  <si>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</si>
  <si>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</si>
  <si>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</si>
  <si>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</si>
  <si>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</si>
  <si>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</si>
  <si>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</si>
  <si>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</si>
  <si>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</si>
  <si>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</si>
  <si>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</si>
  <si>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</si>
  <si>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</si>
  <si>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</si>
  <si>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</si>
  <si>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</si>
  <si>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</si>
  <si>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</si>
  <si>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</si>
  <si>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</si>
  <si>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</si>
  <si>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</si>
  <si>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</si>
  <si>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</si>
  <si>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</si>
  <si>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</si>
  <si>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</si>
  <si>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</si>
  <si>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</si>
  <si>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</si>
  <si>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</si>
  <si>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</si>
  <si>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</si>
  <si>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</si>
  <si>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</si>
  <si>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</si>
  <si>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</si>
  <si>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</si>
  <si>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</si>
  <si>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</si>
  <si>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</si>
  <si>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</si>
  <si>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</si>
  <si>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</si>
  <si>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</si>
  <si>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</si>
  <si>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</si>
  <si>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</si>
  <si>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</si>
  <si>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</si>
  <si>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</si>
  <si>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</si>
  <si>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</si>
  <si>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</si>
  <si>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</si>
  <si>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</si>
  <si>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</si>
  <si>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</si>
  <si>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</si>
  <si>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</si>
  <si>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</si>
  <si>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</si>
  <si>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</si>
  <si>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</si>
  <si>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</si>
  <si>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</si>
  <si>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</si>
  <si>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</si>
  <si>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</si>
  <si>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</si>
  <si>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</si>
  <si>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</si>
  <si>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</si>
  <si>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</si>
  <si>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</si>
  <si>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</si>
  <si>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</si>
  <si>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</si>
  <si>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</si>
  <si>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</si>
  <si>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</si>
  <si>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</si>
  <si>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</si>
  <si>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</si>
  <si>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</si>
  <si>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</si>
  <si>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</si>
  <si>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</si>
  <si>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</si>
  <si>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</si>
  <si>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</si>
  <si>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</si>
  <si>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</si>
  <si>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</si>
  <si>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</si>
  <si>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</si>
  <si>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</si>
  <si>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</si>
  <si>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</si>
  <si>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</si>
  <si>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</si>
  <si>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</si>
  <si>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</si>
  <si>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</si>
  <si>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</si>
  <si>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</si>
  <si>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</si>
  <si>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</si>
  <si>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</si>
  <si>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</si>
  <si>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</si>
  <si>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</si>
  <si>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</si>
  <si>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</si>
  <si>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</si>
  <si>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</si>
  <si>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</si>
  <si>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</si>
  <si>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</si>
  <si>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</si>
  <si>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</si>
  <si>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</si>
  <si>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</si>
  <si>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</si>
  <si>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</si>
  <si>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</si>
  <si>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</si>
  <si>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</si>
  <si>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</si>
  <si>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</si>
  <si>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</si>
  <si>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</si>
  <si>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</si>
  <si>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</si>
  <si>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</si>
  <si>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</si>
  <si>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</si>
  <si>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</si>
  <si>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</si>
  <si>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</si>
  <si>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</si>
  <si>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</si>
  <si>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</si>
  <si>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</si>
  <si>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</si>
  <si>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</si>
  <si>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</si>
  <si>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</si>
  <si>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</si>
  <si>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</si>
  <si>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</si>
  <si>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</si>
  <si>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</si>
  <si>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</si>
  <si>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</si>
  <si>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</si>
  <si>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</si>
  <si>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</si>
  <si>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</si>
  <si>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</si>
  <si>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</si>
  <si>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</si>
  <si>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</si>
  <si>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</si>
  <si>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</si>
  <si>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</si>
  <si>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</si>
  <si>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</si>
  <si>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</si>
  <si>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</si>
  <si>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</si>
  <si>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</si>
  <si>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</si>
  <si>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</si>
  <si>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</si>
  <si>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</si>
  <si>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</si>
  <si>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</si>
  <si>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</si>
  <si>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</si>
  <si>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</si>
  <si>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</si>
  <si>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</si>
  <si>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</si>
  <si>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</si>
  <si>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</si>
  <si>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</si>
  <si>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</si>
  <si>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</si>
  <si>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</si>
  <si>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</si>
  <si>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</si>
  <si>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</si>
  <si>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</si>
  <si>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</si>
  <si>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</si>
  <si>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</si>
  <si>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</si>
  <si>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</si>
  <si>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</si>
  <si>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</si>
  <si>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</si>
  <si>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</si>
  <si>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</si>
  <si>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</si>
  <si>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</si>
  <si>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</si>
  <si>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</si>
  <si>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</si>
  <si>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</si>
  <si>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</si>
  <si>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</si>
  <si>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</si>
  <si>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</si>
  <si>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</si>
  <si>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</si>
  <si>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</si>
  <si>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</si>
  <si>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</si>
  <si>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</si>
  <si>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</si>
  <si>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</si>
  <si>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</si>
  <si>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</si>
  <si>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</si>
  <si>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</si>
  <si>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</si>
  <si>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</si>
  <si>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</si>
  <si>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</si>
  <si>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</si>
  <si>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</si>
  <si>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</si>
  <si>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</si>
  <si>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</si>
  <si>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</si>
  <si>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</si>
  <si>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</si>
  <si>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</si>
  <si>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</si>
  <si>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</si>
  <si>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</si>
  <si>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</si>
  <si>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</si>
  <si>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</si>
  <si>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</si>
  <si>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</si>
  <si>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</si>
  <si>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</si>
  <si>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</si>
  <si>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</si>
  <si>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</si>
  <si>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</si>
  <si>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</si>
  <si>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</si>
  <si>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</si>
  <si>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</si>
  <si>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</si>
  <si>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</si>
  <si>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</si>
  <si>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</si>
  <si>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</si>
  <si>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</si>
  <si>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</si>
  <si>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</si>
  <si>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</si>
  <si>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</si>
  <si>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</si>
  <si>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</si>
  <si>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</si>
  <si>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</si>
  <si>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</si>
  <si>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</si>
  <si>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</si>
  <si>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</si>
  <si>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</si>
  <si>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</si>
  <si>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</si>
  <si>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</si>
  <si>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</si>
  <si>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</si>
  <si>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</si>
  <si>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</si>
  <si>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</si>
  <si>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</si>
  <si>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</si>
  <si>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</si>
  <si>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</si>
  <si>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</si>
  <si>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</si>
  <si>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</si>
  <si>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</si>
  <si>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</si>
  <si>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</si>
  <si>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</si>
  <si>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</si>
  <si>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</si>
  <si>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</si>
  <si>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</si>
  <si>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</si>
  <si>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</si>
  <si>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</si>
  <si>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</si>
  <si>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</si>
  <si>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</si>
  <si>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</si>
  <si>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</si>
  <si>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</si>
  <si>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</si>
  <si>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</si>
  <si>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</si>
  <si>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</si>
  <si>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</si>
  <si>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</si>
  <si>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</si>
  <si>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</si>
  <si>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</si>
  <si>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</si>
  <si>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</si>
  <si>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</si>
  <si>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</si>
  <si>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</si>
  <si>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</si>
  <si>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</si>
  <si>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</si>
  <si>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</si>
  <si>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</si>
  <si>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</si>
  <si>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</si>
  <si>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</si>
  <si>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</si>
  <si>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</si>
  <si>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</si>
  <si>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</si>
  <si>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</si>
  <si>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</si>
  <si>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</si>
  <si>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</si>
  <si>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</si>
  <si>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</si>
  <si>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</si>
  <si>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</si>
  <si>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</si>
  <si>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</si>
  <si>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</si>
  <si>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</si>
  <si>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</si>
  <si>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</si>
  <si>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</si>
  <si>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</si>
  <si>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</si>
  <si>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</si>
  <si>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</si>
  <si>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</si>
  <si>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</si>
  <si>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</si>
  <si>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</si>
  <si>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</si>
  <si>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</si>
  <si>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</si>
  <si>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</si>
  <si>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</si>
  <si>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</si>
  <si>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</si>
  <si>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</si>
  <si>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</si>
  <si>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</si>
  <si>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</si>
  <si>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</si>
  <si>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</si>
  <si>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</si>
  <si>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</si>
  <si>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</si>
  <si>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</si>
  <si>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</si>
  <si>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</si>
  <si>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</si>
  <si>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</si>
  <si>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</si>
  <si>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</si>
  <si>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</si>
  <si>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</si>
  <si>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</si>
  <si>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</si>
  <si>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</si>
  <si>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</si>
  <si>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</si>
  <si>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</si>
  <si>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</si>
  <si>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</si>
  <si>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</si>
  <si>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</si>
  <si>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</si>
  <si>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</si>
  <si>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</si>
  <si>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</si>
  <si>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</si>
  <si>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</si>
  <si>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</si>
  <si>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</si>
  <si>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</si>
  <si>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</si>
  <si>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</si>
  <si>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</si>
  <si>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</si>
  <si>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</si>
  <si>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</si>
  <si>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</si>
  <si>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</si>
  <si>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</si>
  <si>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</si>
  <si>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</si>
  <si>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</si>
  <si>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</si>
  <si>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</si>
  <si>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</si>
  <si>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</si>
  <si>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</si>
  <si>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</si>
  <si>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</si>
  <si>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</si>
  <si>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</si>
  <si>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</si>
  <si>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</si>
  <si>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</si>
  <si>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</si>
  <si>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</si>
  <si>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</si>
  <si>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</si>
  <si>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</si>
  <si>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</si>
  <si>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</si>
  <si>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</si>
  <si>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</si>
  <si>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</si>
  <si>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</si>
  <si>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</si>
  <si>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</si>
  <si>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</si>
  <si>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</si>
  <si>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</si>
  <si>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</si>
  <si>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</si>
  <si>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</si>
  <si>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</si>
  <si>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</si>
  <si>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</si>
  <si>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</si>
  <si>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</si>
  <si>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</si>
  <si>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</si>
  <si>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</si>
  <si>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</si>
  <si>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</si>
  <si>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</si>
  <si>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</si>
  <si>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</si>
  <si>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</si>
  <si>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</si>
  <si>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</si>
  <si>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</si>
  <si>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</si>
  <si>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</si>
  <si>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</si>
  <si>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</si>
  <si>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</si>
  <si>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</si>
  <si>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</si>
  <si>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</si>
  <si>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</si>
  <si>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</si>
  <si>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</si>
  <si>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</si>
  <si>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</si>
  <si>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</si>
  <si>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</si>
  <si>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</si>
  <si>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</si>
  <si>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</si>
  <si>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</si>
  <si>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</si>
  <si>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</si>
  <si>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</si>
  <si>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</si>
  <si>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</si>
  <si>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</si>
  <si>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</si>
  <si>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</si>
  <si>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</si>
  <si>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</si>
  <si>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</si>
  <si>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</si>
  <si>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</si>
  <si>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</si>
  <si>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</si>
  <si>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</si>
  <si>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</si>
  <si>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</si>
  <si>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</si>
  <si>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</si>
  <si>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</si>
  <si>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</si>
  <si>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</si>
  <si>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</si>
  <si>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</si>
  <si>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</si>
  <si>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</si>
  <si>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</si>
  <si>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</si>
  <si>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</si>
  <si>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</si>
  <si>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</si>
  <si>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</si>
  <si>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</si>
  <si>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</si>
  <si>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</si>
  <si>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</si>
  <si>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</si>
  <si>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</si>
  <si>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</si>
  <si>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</si>
  <si>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</si>
  <si>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</si>
  <si>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</si>
  <si>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</si>
  <si>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</si>
  <si>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</si>
  <si>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</si>
  <si>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</si>
  <si>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</si>
  <si>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</si>
  <si>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</si>
  <si>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</si>
  <si>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</si>
  <si>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</si>
  <si>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</si>
  <si>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</si>
  <si>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</si>
  <si>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</si>
  <si>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</si>
  <si>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</si>
  <si>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</si>
  <si>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</si>
  <si>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</si>
  <si>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</si>
  <si>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</si>
  <si>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</si>
  <si>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</si>
  <si>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</si>
  <si>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</si>
  <si>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</si>
  <si>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</si>
  <si>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</si>
  <si>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</si>
  <si>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</si>
  <si>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</si>
  <si>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</si>
  <si>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</si>
  <si>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</si>
  <si>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</si>
  <si>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</si>
  <si>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</si>
  <si>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</si>
  <si>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</si>
  <si>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</si>
  <si>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</si>
  <si>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</si>
  <si>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</si>
  <si>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</si>
  <si>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</si>
  <si>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</si>
  <si>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</si>
  <si>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</si>
  <si>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</si>
  <si>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</si>
  <si>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</si>
  <si>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</si>
  <si>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</si>
  <si>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</si>
  <si>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</si>
  <si>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</si>
  <si>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</si>
  <si>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</si>
  <si>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</si>
  <si>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</si>
  <si>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</si>
  <si>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</si>
  <si>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</si>
  <si>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</si>
  <si>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</si>
  <si>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</si>
  <si>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</si>
  <si>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</si>
  <si>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</si>
  <si>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</si>
  <si>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</si>
  <si>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</si>
  <si>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</si>
  <si>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</si>
  <si>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</si>
  <si>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</si>
  <si>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</si>
  <si>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</si>
  <si>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</si>
  <si>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</si>
  <si>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</si>
  <si>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</si>
  <si>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</si>
  <si>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</si>
  <si>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</si>
  <si>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</si>
  <si>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</si>
  <si>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</si>
  <si>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</si>
  <si>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</si>
  <si>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</si>
  <si>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</si>
  <si>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</si>
  <si>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</si>
  <si>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</si>
  <si>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</si>
  <si>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</si>
  <si>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</si>
  <si>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</si>
  <si>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</si>
  <si>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</si>
  <si>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</si>
  <si>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</si>
  <si>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</si>
  <si>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</si>
  <si>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</si>
  <si>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</si>
  <si>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</si>
  <si>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</si>
  <si>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</si>
  <si>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</si>
  <si>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</si>
  <si>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</si>
  <si>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</si>
  <si>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</si>
  <si>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</si>
  <si>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</si>
  <si>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</si>
  <si>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</si>
  <si>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</si>
  <si>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</si>
  <si>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</si>
  <si>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</si>
  <si>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</si>
  <si>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</si>
  <si>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</si>
  <si>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</si>
  <si>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</si>
  <si>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</si>
  <si>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</si>
  <si>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</si>
  <si>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</si>
  <si>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</si>
  <si>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</si>
  <si>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</si>
  <si>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</si>
  <si>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</si>
  <si>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</si>
  <si>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</si>
  <si>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</si>
  <si>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</si>
  <si>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</si>
  <si>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</si>
  <si>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</si>
  <si>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</si>
  <si>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</si>
  <si>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</si>
  <si>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</si>
  <si>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</si>
  <si>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</si>
  <si>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</si>
  <si>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</si>
  <si>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</si>
  <si>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</si>
  <si>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</si>
  <si>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</si>
  <si>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</si>
  <si>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</si>
  <si>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</si>
  <si>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</si>
  <si>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</si>
  <si>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</si>
  <si>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</si>
  <si>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</si>
  <si>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</si>
  <si>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</si>
  <si>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</si>
  <si>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</si>
  <si>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</si>
  <si>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</si>
  <si>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</si>
  <si>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</si>
  <si>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</si>
  <si>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</si>
  <si>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</si>
  <si>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</si>
  <si>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</si>
  <si>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</si>
  <si>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</si>
  <si>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</si>
  <si>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</si>
  <si>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</si>
  <si>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</si>
  <si>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</si>
  <si>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</si>
  <si>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</si>
  <si>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</si>
  <si>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</si>
  <si>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</si>
  <si>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</si>
  <si>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</si>
  <si>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</si>
  <si>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</si>
  <si>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</si>
  <si>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</si>
  <si>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</si>
  <si>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</si>
  <si>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</si>
  <si>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</si>
  <si>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</si>
  <si>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</si>
  <si>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</si>
  <si>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</si>
  <si>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</si>
  <si>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</si>
  <si>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</si>
  <si>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</si>
  <si>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</si>
  <si>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</si>
  <si>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</si>
  <si>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</si>
  <si>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</si>
  <si>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</si>
  <si>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</si>
  <si>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</si>
  <si>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</si>
  <si>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</si>
  <si>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</si>
  <si>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</si>
  <si>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</si>
  <si>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</si>
  <si>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</si>
  <si>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</si>
  <si>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</si>
  <si>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</si>
  <si>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</si>
  <si>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</si>
  <si>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</si>
  <si>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</si>
  <si>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</si>
  <si>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</si>
  <si>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</si>
  <si>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</si>
  <si>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</si>
  <si>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</si>
  <si>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</si>
  <si>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</si>
  <si>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</si>
  <si>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</si>
  <si>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</si>
  <si>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</si>
  <si>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</si>
  <si>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</si>
  <si>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</si>
  <si>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</si>
  <si>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</si>
  <si>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</si>
  <si>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</si>
  <si>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</si>
  <si>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</si>
  <si>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</si>
  <si>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</si>
  <si>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</si>
  <si>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</si>
  <si>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</si>
  <si>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</si>
  <si>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</si>
  <si>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</si>
  <si>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</si>
  <si>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</si>
  <si>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</si>
  <si>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</si>
  <si>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</si>
  <si>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</si>
  <si>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</si>
  <si>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</si>
  <si>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</si>
  <si>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</si>
  <si>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</si>
  <si>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</si>
  <si>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</si>
  <si>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</si>
  <si>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</si>
  <si>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</si>
  <si>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</si>
  <si>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</si>
  <si>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</si>
  <si>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</si>
  <si>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</si>
  <si>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</si>
  <si>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</si>
  <si>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</si>
  <si>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</si>
  <si>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</si>
  <si>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</si>
  <si>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</si>
  <si>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</si>
  <si>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</si>
  <si>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</si>
  <si>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</si>
  <si>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</si>
  <si>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</si>
  <si>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</si>
  <si>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</si>
  <si>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</si>
  <si>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</si>
  <si>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</si>
  <si>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</si>
  <si>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</si>
  <si>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</si>
  <si>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</si>
  <si>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</si>
  <si>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</si>
  <si>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</si>
  <si>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</si>
  <si>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</si>
  <si>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</si>
  <si>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</si>
  <si>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</si>
  <si>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</si>
  <si>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</si>
  <si>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</si>
  <si>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</si>
  <si>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</si>
  <si>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</si>
  <si>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</si>
  <si>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</si>
  <si>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</si>
  <si>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</si>
  <si>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</si>
  <si>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</si>
  <si>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</si>
  <si>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</si>
  <si>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</si>
  <si>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</si>
  <si>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</si>
  <si>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</si>
  <si>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</si>
  <si>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</si>
  <si>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</si>
  <si>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</si>
  <si>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</si>
  <si>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</si>
  <si>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</si>
  <si>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</si>
  <si>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</si>
  <si>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</si>
  <si>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</si>
  <si>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</si>
  <si>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</si>
  <si>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</si>
  <si>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</si>
  <si>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</si>
  <si>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</si>
  <si>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</si>
  <si>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</si>
  <si>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</si>
  <si>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</si>
  <si>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</si>
  <si>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</si>
  <si>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</si>
  <si>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</si>
  <si>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</si>
  <si>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</si>
  <si>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</si>
  <si>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</si>
  <si>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</si>
  <si>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</si>
  <si>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</si>
  <si>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</si>
  <si>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</si>
  <si>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</si>
  <si>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</si>
  <si>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</si>
  <si>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</si>
  <si>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</si>
  <si>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</si>
  <si>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</si>
  <si>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</si>
  <si>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</si>
  <si>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</si>
  <si>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</si>
  <si>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</si>
  <si>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</si>
  <si>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</si>
  <si>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</si>
  <si>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</si>
  <si>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</si>
  <si>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</si>
  <si>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</si>
  <si>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</si>
  <si>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</si>
  <si>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</si>
  <si>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</si>
  <si>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</si>
  <si>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</si>
  <si>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</si>
  <si>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</si>
  <si>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</si>
  <si>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</si>
  <si>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</si>
  <si>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</si>
  <si>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</si>
  <si>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</si>
  <si>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</si>
  <si>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</si>
  <si>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</si>
  <si>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</si>
  <si>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</si>
  <si>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</si>
  <si>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</si>
  <si>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</si>
  <si>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</si>
  <si>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</si>
  <si>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</si>
  <si>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</si>
  <si>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</si>
  <si>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</si>
  <si>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</si>
  <si>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</si>
  <si>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</si>
  <si>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</si>
  <si>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</si>
  <si>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</si>
  <si>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</si>
  <si>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</si>
  <si>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</si>
  <si>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</si>
  <si>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</si>
  <si>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</si>
  <si>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</si>
  <si>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</si>
  <si>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</si>
  <si>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</si>
  <si>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</si>
  <si>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</si>
  <si>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</si>
  <si>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</si>
  <si>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</si>
  <si>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</si>
  <si>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</si>
  <si>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</si>
  <si>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</si>
  <si>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</si>
  <si>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</si>
  <si>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</si>
  <si>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</si>
  <si>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</si>
  <si>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</si>
  <si>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</si>
  <si>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</si>
  <si>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</si>
  <si>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</si>
  <si>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</si>
  <si>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</si>
  <si>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</si>
  <si>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</si>
  <si>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</si>
  <si>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</si>
  <si>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</si>
  <si>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</si>
  <si>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</si>
  <si>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</si>
  <si>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</si>
  <si>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</si>
  <si>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</si>
  <si>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</si>
  <si>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</si>
  <si>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</si>
  <si>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</si>
  <si>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</si>
  <si>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</si>
  <si>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</si>
  <si>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</si>
  <si>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</si>
  <si>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</si>
  <si>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</si>
  <si>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</si>
  <si>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</si>
  <si>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</si>
  <si>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</si>
  <si>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</si>
  <si>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</si>
  <si>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</si>
  <si>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</si>
  <si>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</si>
  <si>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</si>
  <si>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</si>
  <si>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</si>
  <si>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</si>
  <si>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</si>
  <si>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</si>
  <si>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</si>
  <si>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</si>
  <si>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</si>
  <si>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</si>
  <si>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</si>
  <si>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</si>
  <si>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</si>
  <si>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</si>
  <si>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</si>
  <si>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</si>
  <si>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</si>
  <si>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</si>
  <si>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</si>
  <si>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</si>
  <si>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</si>
  <si>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</si>
  <si>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</si>
  <si>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</si>
  <si>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</si>
  <si>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</si>
  <si>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</si>
  <si>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</si>
  <si>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</si>
  <si>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</si>
  <si>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</si>
  <si>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</si>
  <si>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</si>
  <si>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</si>
  <si>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</si>
  <si>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</si>
  <si>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</si>
  <si>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</si>
  <si>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</si>
  <si>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</si>
  <si>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</si>
  <si>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</si>
  <si>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</si>
  <si>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</si>
  <si>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</si>
  <si>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</si>
  <si>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</si>
  <si>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</si>
  <si>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</si>
  <si>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</si>
  <si>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</si>
  <si>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</si>
  <si>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</si>
  <si>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</si>
  <si>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</si>
  <si>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</si>
  <si>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</si>
  <si>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</si>
  <si>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</si>
  <si>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</si>
  <si>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</si>
  <si>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</si>
  <si>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</si>
  <si>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</si>
  <si>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</si>
  <si>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</si>
  <si>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</si>
  <si>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</si>
  <si>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</si>
  <si>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</si>
  <si>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</si>
  <si>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</si>
  <si>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</si>
  <si>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</si>
  <si>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</si>
  <si>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</si>
  <si>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</si>
  <si>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</si>
  <si>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</si>
  <si>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</si>
  <si>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</si>
  <si>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</si>
  <si>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</si>
  <si>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</si>
  <si>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</si>
  <si>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</si>
  <si>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</si>
  <si>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</si>
  <si>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</si>
  <si>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</si>
  <si>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</si>
  <si>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</si>
  <si>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</si>
  <si>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</si>
  <si>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</si>
  <si>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</si>
  <si>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</si>
  <si>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</si>
  <si>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</si>
  <si>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</si>
  <si>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</si>
  <si>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</si>
  <si>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</si>
  <si>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</si>
  <si>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</si>
  <si>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</si>
  <si>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</si>
  <si>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</si>
  <si>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</si>
  <si>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</si>
  <si>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</si>
  <si>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</si>
  <si>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</si>
  <si>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</si>
  <si>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</si>
  <si>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</si>
  <si>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</si>
  <si>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</si>
  <si>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</si>
  <si>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</si>
  <si>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</si>
  <si>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</si>
  <si>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</si>
  <si>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</si>
  <si>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</si>
  <si>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</si>
  <si>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</si>
  <si>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</si>
  <si>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</si>
  <si>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</si>
  <si>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</si>
  <si>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</si>
  <si>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</si>
  <si>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</si>
  <si>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</si>
  <si>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</si>
  <si>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</si>
  <si>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</si>
  <si>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</si>
  <si>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</si>
  <si>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</si>
  <si>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</si>
  <si>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</si>
  <si>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</si>
  <si>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</si>
  <si>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</si>
  <si>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</si>
  <si>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</si>
  <si>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</si>
  <si>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</si>
  <si>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</si>
  <si>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</si>
  <si>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</si>
  <si>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</si>
  <si>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</si>
  <si>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</si>
  <si>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</si>
  <si>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</si>
  <si>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</si>
  <si>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</si>
  <si>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</si>
  <si>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</si>
  <si>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</si>
  <si>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</si>
  <si>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</si>
  <si>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</si>
  <si>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</si>
  <si>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</si>
  <si>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</si>
  <si>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</si>
  <si>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</si>
  <si>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</si>
  <si>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</si>
  <si>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</si>
  <si>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</si>
  <si>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</si>
  <si>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</si>
  <si>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</si>
  <si>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</si>
  <si>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</si>
  <si>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</si>
  <si>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</si>
  <si>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</si>
  <si>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</si>
  <si>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</si>
  <si>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</si>
  <si>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</si>
  <si>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</si>
  <si>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</si>
  <si>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</si>
  <si>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</si>
  <si>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</si>
  <si>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</si>
  <si>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</si>
  <si>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</si>
  <si>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</si>
  <si>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</si>
  <si>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</si>
  <si>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</si>
  <si>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</si>
  <si>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</si>
  <si>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</si>
  <si>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</si>
  <si>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</si>
  <si>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</si>
  <si>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</si>
  <si>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</si>
  <si>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</si>
  <si>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</si>
  <si>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</si>
  <si>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</si>
  <si>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</si>
  <si>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</si>
  <si>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</si>
  <si>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</si>
  <si>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</si>
  <si>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</si>
  <si>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</si>
  <si>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</si>
  <si>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</si>
  <si>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</si>
  <si>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</si>
  <si>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</si>
  <si>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</si>
  <si>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</si>
  <si>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</si>
  <si>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</si>
  <si>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</si>
  <si>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</si>
  <si>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</si>
  <si>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</si>
  <si>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</si>
  <si>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</si>
  <si>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</si>
  <si>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</si>
  <si>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</si>
  <si>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</si>
  <si>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</si>
  <si>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</si>
  <si>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</si>
  <si>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</si>
  <si>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</si>
  <si>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</si>
  <si>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</si>
  <si>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</si>
  <si>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</si>
  <si>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</si>
  <si>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</si>
  <si>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</si>
  <si>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</si>
  <si>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</si>
  <si>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</si>
  <si>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</si>
  <si>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</si>
  <si>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</si>
  <si>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</si>
  <si>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</si>
  <si>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</si>
  <si>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</si>
  <si>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</si>
  <si>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</si>
  <si>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</si>
  <si>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</si>
  <si>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</si>
  <si>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</si>
  <si>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</si>
  <si>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</si>
  <si>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</si>
  <si>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</si>
  <si>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</si>
  <si>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</si>
  <si>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</si>
  <si>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</si>
  <si>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</si>
  <si>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</si>
  <si>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</si>
  <si>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</si>
  <si>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</si>
  <si>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</si>
  <si>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</si>
  <si>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</si>
  <si>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</si>
  <si>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</si>
  <si>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</si>
  <si>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</si>
  <si>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</si>
  <si>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</si>
  <si>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</si>
  <si>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</si>
  <si>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</si>
  <si>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</si>
  <si>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</si>
  <si>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</si>
  <si>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</si>
  <si>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</si>
  <si>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</si>
  <si>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</si>
  <si>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</si>
  <si>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</si>
  <si>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</si>
  <si>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</si>
  <si>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</si>
  <si>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</si>
  <si>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</si>
  <si>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</si>
  <si>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</si>
  <si>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</si>
  <si>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</si>
  <si>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</si>
  <si>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</si>
  <si>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</si>
  <si>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</si>
  <si>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</si>
  <si>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</si>
  <si>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</si>
  <si>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</si>
  <si>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</si>
  <si>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</si>
  <si>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</si>
  <si>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</si>
  <si>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</si>
  <si>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</si>
  <si>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</si>
  <si>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</si>
  <si>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</si>
  <si>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</si>
  <si>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</si>
  <si>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</si>
  <si>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</si>
  <si>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</si>
  <si>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</si>
  <si>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</si>
  <si>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</si>
  <si>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</si>
  <si>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</si>
  <si>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</si>
  <si>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</si>
  <si>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</si>
  <si>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</si>
  <si>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</si>
  <si>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</si>
  <si>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</si>
  <si>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</si>
  <si>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</si>
  <si>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</si>
  <si>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</si>
  <si>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</si>
  <si>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</si>
  <si>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</si>
  <si>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</si>
  <si>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</si>
  <si>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</si>
  <si>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</si>
  <si>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</si>
  <si>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</si>
  <si>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</si>
  <si>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</si>
  <si>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</si>
  <si>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</si>
  <si>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</si>
  <si>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</si>
  <si>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</si>
  <si>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</si>
  <si>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</si>
  <si>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</si>
  <si>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</si>
  <si>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</si>
  <si>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</si>
  <si>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</si>
  <si>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</si>
  <si>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</si>
  <si>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</si>
  <si>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</si>
  <si>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</si>
  <si>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</si>
  <si>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</si>
  <si>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</si>
  <si>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</si>
  <si>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</si>
  <si>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</si>
  <si>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</si>
  <si>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</si>
  <si>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</si>
  <si>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</si>
  <si>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</si>
  <si>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</si>
  <si>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</si>
  <si>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</si>
  <si>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</si>
  <si>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</si>
  <si>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</si>
  <si>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</si>
  <si>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</si>
  <si>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</si>
  <si>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</si>
  <si>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</si>
  <si>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</si>
  <si>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</si>
  <si>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</si>
  <si>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</si>
  <si>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</si>
  <si>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</si>
  <si>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</si>
  <si>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</si>
  <si>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</si>
  <si>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</si>
  <si>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</si>
  <si>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</si>
  <si>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</si>
  <si>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</si>
  <si>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</si>
  <si>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</si>
  <si>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</si>
  <si>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</si>
  <si>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</si>
  <si>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</si>
  <si>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</si>
  <si>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</si>
  <si>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</si>
  <si>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</si>
  <si>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</si>
  <si>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</si>
  <si>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</si>
  <si>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</si>
  <si>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</si>
  <si>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</si>
  <si>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</si>
  <si>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</si>
  <si>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</si>
  <si>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</si>
  <si>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</si>
  <si>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</si>
  <si>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</si>
  <si>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</si>
  <si>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</si>
  <si>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</si>
  <si>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</si>
  <si>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</si>
  <si>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</si>
  <si>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</si>
  <si>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</si>
  <si>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</si>
  <si>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</si>
  <si>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</si>
  <si>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</si>
  <si>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</si>
  <si>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</si>
  <si>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</si>
  <si>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</si>
  <si>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</si>
  <si>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</si>
  <si>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</si>
  <si>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</si>
  <si>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</si>
  <si>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</si>
  <si>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</si>
  <si>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</si>
  <si>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</si>
  <si>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</si>
  <si>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</si>
  <si>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</si>
  <si>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</si>
  <si>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</si>
  <si>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</si>
  <si>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</si>
  <si>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</si>
  <si>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</si>
  <si>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</si>
  <si>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</si>
  <si>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</si>
  <si>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</si>
  <si>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</si>
  <si>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</si>
  <si>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</si>
  <si>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</si>
  <si>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</si>
  <si>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</si>
  <si>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</si>
  <si>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</si>
  <si>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</si>
  <si>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</si>
  <si>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</si>
  <si>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</si>
  <si>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</si>
  <si>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</si>
  <si>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</si>
  <si>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</si>
  <si>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</si>
  <si>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</si>
  <si>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</si>
  <si>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</si>
  <si>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</si>
  <si>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</si>
  <si>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</si>
  <si>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</si>
  <si>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</si>
  <si>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</si>
  <si>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</si>
  <si>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</si>
  <si>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</si>
  <si>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</si>
  <si>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</si>
  <si>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</si>
  <si>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</si>
  <si>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</si>
  <si>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</si>
  <si>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</si>
  <si>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</si>
  <si>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</si>
  <si>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</si>
  <si>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</si>
  <si>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</si>
  <si>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</si>
  <si>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</si>
  <si>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</si>
  <si>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</si>
  <si>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</si>
  <si>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</si>
  <si>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</si>
  <si>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</si>
  <si>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</si>
  <si>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</si>
  <si>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</si>
  <si>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</si>
  <si>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</si>
  <si>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</si>
  <si>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</si>
  <si>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</si>
  <si>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</si>
  <si>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</si>
  <si>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</si>
  <si>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</si>
  <si>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</si>
  <si>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</si>
  <si>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</si>
  <si>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</si>
  <si>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</si>
  <si>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</si>
  <si>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</si>
  <si>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</si>
  <si>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</si>
  <si>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</si>
  <si>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</si>
  <si>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</si>
  <si>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</si>
  <si>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</si>
  <si>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</si>
  <si>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</si>
  <si>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</si>
  <si>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</si>
  <si>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</si>
  <si>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</si>
  <si>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</si>
  <si>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</si>
  <si>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</si>
  <si>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</si>
  <si>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</si>
  <si>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</si>
  <si>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</si>
  <si>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</si>
  <si>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</si>
  <si>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</si>
  <si>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</si>
  <si>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</si>
  <si>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</si>
  <si>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</si>
  <si>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</si>
  <si>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</si>
  <si>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</si>
  <si>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</si>
  <si>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</si>
  <si>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</si>
  <si>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</si>
  <si>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</si>
  <si>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</si>
  <si>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</si>
  <si>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</si>
  <si>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</si>
  <si>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</si>
  <si>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</si>
  <si>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</si>
  <si>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</si>
  <si>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</si>
  <si>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</si>
  <si>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</si>
  <si>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</si>
  <si>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</si>
  <si>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</si>
  <si>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</si>
  <si>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</si>
  <si>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</si>
  <si>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</si>
  <si>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</si>
  <si>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</si>
  <si>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</si>
  <si>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</si>
  <si>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</si>
  <si>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</si>
  <si>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</si>
  <si>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</si>
  <si>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</si>
  <si>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</si>
  <si>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</si>
  <si>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</si>
  <si>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</si>
  <si>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</si>
  <si>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</si>
  <si>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</si>
  <si>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</si>
  <si>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</si>
  <si>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</si>
  <si>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</si>
  <si>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</si>
  <si>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</si>
  <si>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</si>
  <si>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</si>
  <si>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</si>
  <si>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</si>
  <si>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</si>
  <si>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</si>
  <si>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</si>
  <si>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</si>
  <si>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</si>
  <si>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</si>
  <si>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</si>
  <si>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</si>
  <si>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</si>
  <si>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</si>
  <si>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</si>
  <si>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</si>
  <si>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</si>
  <si>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</si>
  <si>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</si>
  <si>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</si>
  <si>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</si>
  <si>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</si>
  <si>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</si>
  <si>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</si>
  <si>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</si>
  <si>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</si>
  <si>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</si>
  <si>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</si>
  <si>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</si>
  <si>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</si>
  <si>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</si>
  <si>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</si>
  <si>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</si>
  <si>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</si>
  <si>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</si>
  <si>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</si>
  <si>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</si>
  <si>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</si>
  <si>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</si>
  <si>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</si>
  <si>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</si>
  <si>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</si>
  <si>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</si>
  <si>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</si>
  <si>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</si>
  <si>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</si>
  <si>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</si>
  <si>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</si>
  <si>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</si>
  <si>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</si>
  <si>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</si>
  <si>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</si>
  <si>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</si>
  <si>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</si>
  <si>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</si>
  <si>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</si>
  <si>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</si>
  <si>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</si>
  <si>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</si>
  <si>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</si>
  <si>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</si>
  <si>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</si>
  <si>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</si>
  <si>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</si>
  <si>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</si>
  <si>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</si>
  <si>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</si>
  <si>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</si>
  <si>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</si>
  <si>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</si>
  <si>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</si>
  <si>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</si>
  <si>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</si>
  <si>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</si>
  <si>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</si>
  <si>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</si>
  <si>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</si>
  <si>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</si>
  <si>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</si>
  <si>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</si>
  <si>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</si>
  <si>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</si>
  <si>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</si>
  <si>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</si>
  <si>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</si>
  <si>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</si>
  <si>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</si>
  <si>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</si>
  <si>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</si>
  <si>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</si>
  <si>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</si>
  <si>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</si>
  <si>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</si>
  <si>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</si>
  <si>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</si>
  <si>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</si>
  <si>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</si>
  <si>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</si>
  <si>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</si>
  <si>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</si>
  <si>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</si>
  <si>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</si>
  <si>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</si>
  <si>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</si>
  <si>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</si>
  <si>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</si>
  <si>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</si>
  <si>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</si>
  <si>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</si>
  <si>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</si>
  <si>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</si>
  <si>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</si>
  <si>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</si>
  <si>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</si>
  <si>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</si>
  <si>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</si>
  <si>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</si>
  <si>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</si>
  <si>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</si>
  <si>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</si>
  <si>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</si>
  <si>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</si>
  <si>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</si>
  <si>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</si>
  <si>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</si>
  <si>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</si>
  <si>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</si>
  <si>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</si>
  <si>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</si>
  <si>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</si>
  <si>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</si>
  <si>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</si>
  <si>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</si>
  <si>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</si>
  <si>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</si>
  <si>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</si>
  <si>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</si>
  <si>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</si>
  <si>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</si>
  <si>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</si>
  <si>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</si>
  <si>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</si>
  <si>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</si>
  <si>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</si>
  <si>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</si>
  <si>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</si>
  <si>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</si>
  <si>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</si>
  <si>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</si>
  <si>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</si>
  <si>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</si>
  <si>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</si>
  <si>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</si>
  <si>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</si>
  <si>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</si>
  <si>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</si>
  <si>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</si>
  <si>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</si>
  <si>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</si>
  <si>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</si>
  <si>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</si>
  <si>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</si>
  <si>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</si>
  <si>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</si>
  <si>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</si>
  <si>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</si>
  <si>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</si>
  <si>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</si>
  <si>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</si>
  <si>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</si>
  <si>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</si>
  <si>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</si>
  <si>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</si>
  <si>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</si>
  <si>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</si>
  <si>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</si>
  <si>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</si>
  <si>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</si>
  <si>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</si>
  <si>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</si>
  <si>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</si>
  <si>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</si>
  <si>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</si>
  <si>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</si>
  <si>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</si>
  <si>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</si>
  <si>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</si>
  <si>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</si>
  <si>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</si>
  <si>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</si>
  <si>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</si>
  <si>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</si>
  <si>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</si>
  <si>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</si>
  <si>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</si>
  <si>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</si>
  <si>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</si>
  <si>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</si>
  <si>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</si>
  <si>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</si>
  <si>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</si>
  <si>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</si>
  <si>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</si>
  <si>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</si>
  <si>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</si>
  <si>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</si>
  <si>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</si>
  <si>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</si>
  <si>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</si>
  <si>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</si>
  <si>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</si>
  <si>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</si>
  <si>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</si>
  <si>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</si>
  <si>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</si>
  <si>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</si>
  <si>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</si>
  <si>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</si>
  <si>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</si>
  <si>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</si>
  <si>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</si>
  <si>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</si>
  <si>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</si>
  <si>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</si>
  <si>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</si>
  <si>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</si>
  <si>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</si>
  <si>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</si>
  <si>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</si>
  <si>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</si>
  <si>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</si>
  <si>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</si>
  <si>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</si>
  <si>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</si>
  <si>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</si>
  <si>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</si>
  <si>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</si>
  <si>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</si>
  <si>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</si>
  <si>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</si>
  <si>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</si>
  <si>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</si>
  <si>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</si>
  <si>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</si>
  <si>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</si>
  <si>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</si>
  <si>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</si>
  <si>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</si>
  <si>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</si>
  <si>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</si>
  <si>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</si>
  <si>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</si>
  <si>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</si>
  <si>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</si>
  <si>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</si>
  <si>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</si>
  <si>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</si>
  <si>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</si>
  <si>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</si>
  <si>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</si>
  <si>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</si>
  <si>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</si>
  <si>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</si>
  <si>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</si>
  <si>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</si>
  <si>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</si>
  <si>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</si>
  <si>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</si>
  <si>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</si>
  <si>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</si>
  <si>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</si>
  <si>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</si>
  <si>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</si>
  <si>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</si>
  <si>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</si>
  <si>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</si>
  <si>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</si>
  <si>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</si>
  <si>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</si>
  <si>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</si>
  <si>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</si>
  <si>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</si>
  <si>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</si>
  <si>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</si>
  <si>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</si>
  <si>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</si>
  <si>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</si>
  <si>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</si>
  <si>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</si>
  <si>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</si>
  <si>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</si>
  <si>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</si>
  <si>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</si>
  <si>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</si>
  <si>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</si>
  <si>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</si>
  <si>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</si>
  <si>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</si>
  <si>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</si>
  <si>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</si>
  <si>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</si>
  <si>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</si>
  <si>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</si>
  <si>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</si>
  <si>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</si>
  <si>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</si>
  <si>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</si>
  <si>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</si>
  <si>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</si>
  <si>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</si>
  <si>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</si>
  <si>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</si>
  <si>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</si>
  <si>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</si>
  <si>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</si>
  <si>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</si>
  <si>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</si>
  <si>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</si>
  <si>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</si>
  <si>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</si>
  <si>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</si>
  <si>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</si>
  <si>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</si>
  <si>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</si>
  <si>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</si>
  <si>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</si>
  <si>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</si>
  <si>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</si>
  <si>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</si>
  <si>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</si>
  <si>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</si>
  <si>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</si>
  <si>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</si>
  <si>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</si>
  <si>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</si>
  <si>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</si>
  <si>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</si>
  <si>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</si>
  <si>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</si>
  <si>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</si>
  <si>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</si>
  <si>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</si>
  <si>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</si>
  <si>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</si>
  <si>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</si>
  <si>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</si>
  <si>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</si>
  <si>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</si>
  <si>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</si>
  <si>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</si>
  <si>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</si>
  <si>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</si>
  <si>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</si>
  <si>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</si>
  <si>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</si>
  <si>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</si>
  <si>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</si>
  <si>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</si>
  <si>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</si>
  <si>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</si>
  <si>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</si>
  <si>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</si>
  <si>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</si>
  <si>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</si>
  <si>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</si>
  <si>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</si>
  <si>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</si>
  <si>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</si>
  <si>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</si>
  <si>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</si>
  <si>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</si>
  <si>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</si>
  <si>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</si>
  <si>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</si>
  <si>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</si>
  <si>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</si>
  <si>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</si>
  <si>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</si>
  <si>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</si>
  <si>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</si>
  <si>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</si>
  <si>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</si>
  <si>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</si>
  <si>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</si>
  <si>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</si>
  <si>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</si>
  <si>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</si>
  <si>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</si>
  <si>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</si>
  <si>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</si>
  <si>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</si>
  <si>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</si>
  <si>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</si>
  <si>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</si>
  <si>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</si>
  <si>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</si>
  <si>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</si>
  <si>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</si>
  <si>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</si>
  <si>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</si>
  <si>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</si>
  <si>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</si>
  <si>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</si>
  <si>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</si>
  <si>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</si>
  <si>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</si>
  <si>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</si>
  <si>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</si>
  <si>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</si>
  <si>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</si>
  <si>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</si>
  <si>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</si>
  <si>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</si>
  <si>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</si>
  <si>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</si>
  <si>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</si>
  <si>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</si>
  <si>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</si>
  <si>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</si>
  <si>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</si>
  <si>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</si>
  <si>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</si>
  <si>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</si>
  <si>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</si>
  <si>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</si>
  <si>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</si>
  <si>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</si>
  <si>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</si>
  <si>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</si>
  <si>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</si>
  <si>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</si>
  <si>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</si>
  <si>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</si>
  <si>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</si>
  <si>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</si>
  <si>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</si>
  <si>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</si>
  <si>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</si>
  <si>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</si>
  <si>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</si>
  <si>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</si>
  <si>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</si>
  <si>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</si>
  <si>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</si>
  <si>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</si>
  <si>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</si>
  <si>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</si>
  <si>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</si>
  <si>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</si>
  <si>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</si>
  <si>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</si>
  <si>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</si>
  <si>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</si>
  <si>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</si>
  <si>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</si>
  <si>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</si>
  <si>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</si>
  <si>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</si>
  <si>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</si>
  <si>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</si>
  <si>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</si>
  <si>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</si>
  <si>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</si>
  <si>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</si>
  <si>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</si>
  <si>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</si>
  <si>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</si>
  <si>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</si>
  <si>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</si>
  <si>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</si>
  <si>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</si>
  <si>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</si>
  <si>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</si>
  <si>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</si>
  <si>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</si>
  <si>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</si>
  <si>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</si>
  <si>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</si>
  <si>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</si>
  <si>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</si>
  <si>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</si>
  <si>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</si>
  <si>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</si>
  <si>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</si>
  <si>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</si>
  <si>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</si>
  <si>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</si>
  <si>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</si>
  <si>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</si>
  <si>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</si>
  <si>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</si>
  <si>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</si>
  <si>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</si>
  <si>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</si>
  <si>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</si>
  <si>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</si>
  <si>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</si>
  <si>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</si>
  <si>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</si>
  <si>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</si>
  <si>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</si>
  <si>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</si>
  <si>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</si>
  <si>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</si>
  <si>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</si>
  <si>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</si>
  <si>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</si>
  <si>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</si>
  <si>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</si>
  <si>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</si>
  <si>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</si>
  <si>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</si>
  <si>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</si>
  <si>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</si>
  <si>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</si>
  <si>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</si>
  <si>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</si>
  <si>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</si>
  <si>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</si>
  <si>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</si>
  <si>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</si>
  <si>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</si>
  <si>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</si>
  <si>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</si>
  <si>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</si>
  <si>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</si>
  <si>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</si>
  <si>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</si>
  <si>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</si>
  <si>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</si>
  <si>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</si>
  <si>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</si>
  <si>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</si>
  <si>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</si>
  <si>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</si>
  <si>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</si>
  <si>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</si>
  <si>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</si>
  <si>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</si>
  <si>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</si>
  <si>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</si>
  <si>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</si>
  <si>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</si>
  <si>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</si>
  <si>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</si>
  <si>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</si>
  <si>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</si>
  <si>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</si>
  <si>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</si>
  <si>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</si>
  <si>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</si>
  <si>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</si>
  <si>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</si>
  <si>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</si>
  <si>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</si>
  <si>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</si>
  <si>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</si>
  <si>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</si>
  <si>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</si>
  <si>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</si>
  <si>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</si>
  <si>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</si>
  <si>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</si>
  <si>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</si>
  <si>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</si>
  <si>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</si>
  <si>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</si>
  <si>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</si>
  <si>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</si>
  <si>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</si>
  <si>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</si>
  <si>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</si>
  <si>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</si>
  <si>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</si>
  <si>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</si>
  <si>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</si>
  <si>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</si>
  <si>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</si>
  <si>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</si>
  <si>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</si>
  <si>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</si>
  <si>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</si>
  <si>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</si>
  <si>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</si>
  <si>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</si>
  <si>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</si>
  <si>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</si>
  <si>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</si>
  <si>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</si>
  <si>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</si>
  <si>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</si>
  <si>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</si>
  <si>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</si>
  <si>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</si>
  <si>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</si>
  <si>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</si>
  <si>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</si>
  <si>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</si>
  <si>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</si>
  <si>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</si>
  <si>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</si>
  <si>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</si>
  <si>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</si>
  <si>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</si>
  <si>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</si>
  <si>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</si>
  <si>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</si>
  <si>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</si>
  <si>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</si>
  <si>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</si>
  <si>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</si>
  <si>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</si>
  <si>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</si>
  <si>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</si>
  <si>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</si>
  <si>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</si>
  <si>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</si>
  <si>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</si>
  <si>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</si>
  <si>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</si>
  <si>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</si>
  <si>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</si>
  <si>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</si>
  <si>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</si>
  <si>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</si>
  <si>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</si>
  <si>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</si>
  <si>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</si>
  <si>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</si>
  <si>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</si>
  <si>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</si>
  <si>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</si>
  <si>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</si>
  <si>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</si>
  <si>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</si>
  <si>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</si>
  <si>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</si>
  <si>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</si>
  <si>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</si>
  <si>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</si>
  <si>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</si>
  <si>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</si>
  <si>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</si>
  <si>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</si>
  <si>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</si>
  <si>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</si>
  <si>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</si>
  <si>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</si>
  <si>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</si>
  <si>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</si>
  <si>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</si>
  <si>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</si>
  <si>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</si>
  <si>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</si>
  <si>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</si>
  <si>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</si>
  <si>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</si>
  <si>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</si>
  <si>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</si>
  <si>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</si>
  <si>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</si>
  <si>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</si>
  <si>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</si>
  <si>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</si>
  <si>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</si>
  <si>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</si>
  <si>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</si>
  <si>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</si>
  <si>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</si>
  <si>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</si>
  <si>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</si>
  <si>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</si>
  <si>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</si>
  <si>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</si>
  <si>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</si>
  <si>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</si>
  <si>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</si>
  <si>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</si>
  <si>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</si>
  <si>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</si>
  <si>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</si>
  <si>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</si>
  <si>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</si>
  <si>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</si>
  <si>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</si>
  <si>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</si>
  <si>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</si>
  <si>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</si>
  <si>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</si>
  <si>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</si>
  <si>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</si>
  <si>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</si>
  <si>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</si>
  <si>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</si>
  <si>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</si>
  <si>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</si>
  <si>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</si>
  <si>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</si>
  <si>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</si>
  <si>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</si>
  <si>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</si>
  <si>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</si>
  <si>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</si>
  <si>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</si>
  <si>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</si>
  <si>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</si>
  <si>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</si>
  <si>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</si>
  <si>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</si>
  <si>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</si>
  <si>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</si>
  <si>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</si>
  <si>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</si>
  <si>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</si>
  <si>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</si>
  <si>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</si>
  <si>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</si>
  <si>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</si>
  <si>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</si>
  <si>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</si>
  <si>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</si>
  <si>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</si>
  <si>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</si>
  <si>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</si>
  <si>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</si>
  <si>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</si>
  <si>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</si>
  <si>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</si>
  <si>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</si>
  <si>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</si>
  <si>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</si>
  <si>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</si>
  <si>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</si>
  <si>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</si>
  <si>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</si>
  <si>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</si>
  <si>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</si>
  <si>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</si>
  <si>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</si>
  <si>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</si>
  <si>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</si>
  <si>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</si>
  <si>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</si>
  <si>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</si>
  <si>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</si>
  <si>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</si>
  <si>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</si>
  <si>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</si>
  <si>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</si>
  <si>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</si>
  <si>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</si>
  <si>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</si>
  <si>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</si>
  <si>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</si>
  <si>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</si>
  <si>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</si>
  <si>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</si>
  <si>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</si>
  <si>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</si>
  <si>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</si>
  <si>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</si>
  <si>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</si>
  <si>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</si>
  <si>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</si>
  <si>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</si>
  <si>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</si>
  <si>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</si>
  <si>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</si>
  <si>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</si>
  <si>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</si>
  <si>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</si>
  <si>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</si>
  <si>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</si>
  <si>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</si>
  <si>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</si>
  <si>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</si>
  <si>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</si>
  <si>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</si>
  <si>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</si>
  <si>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</si>
  <si>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</si>
  <si>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</si>
  <si>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</si>
  <si>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</si>
  <si>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</si>
  <si>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</si>
  <si>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</si>
  <si>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</si>
  <si>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</si>
  <si>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</si>
  <si>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</si>
  <si>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</si>
  <si>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</si>
  <si>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</si>
  <si>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</si>
  <si>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</si>
  <si>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</si>
  <si>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</si>
  <si>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</si>
  <si>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</si>
  <si>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</si>
  <si>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</si>
  <si>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</si>
  <si>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</si>
  <si>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</si>
  <si>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</si>
  <si>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</si>
  <si>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</si>
  <si>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</si>
  <si>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</si>
  <si>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</si>
  <si>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</si>
  <si>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</si>
  <si>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</si>
  <si>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</si>
  <si>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</si>
  <si>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</si>
  <si>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</si>
  <si>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</si>
  <si>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</si>
  <si>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</si>
  <si>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</si>
  <si>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</si>
  <si>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</si>
  <si>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</si>
  <si>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</si>
  <si>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</si>
  <si>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</si>
  <si>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</si>
  <si>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</si>
  <si>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</si>
  <si>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</si>
  <si>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</si>
  <si>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</si>
  <si>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</si>
  <si>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</si>
  <si>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</si>
  <si>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</si>
  <si>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</si>
  <si>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</si>
  <si>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</si>
  <si>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</si>
  <si>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</si>
  <si>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</si>
  <si>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</si>
  <si>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</si>
  <si>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</si>
  <si>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</si>
  <si>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</si>
  <si>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</si>
  <si>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</si>
  <si>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</si>
  <si>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</si>
  <si>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</si>
  <si>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</si>
  <si>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</si>
  <si>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</si>
  <si>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</si>
  <si>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</si>
  <si>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</si>
  <si>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</si>
  <si>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</si>
  <si>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</si>
  <si>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</si>
  <si>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</si>
  <si>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</si>
  <si>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</si>
  <si>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</si>
  <si>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</si>
  <si>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</si>
  <si>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</si>
  <si>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</si>
  <si>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</si>
  <si>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</si>
  <si>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</si>
  <si>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</si>
  <si>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</si>
  <si>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</si>
  <si>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</si>
  <si>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</si>
  <si>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</si>
  <si>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</si>
  <si>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</si>
  <si>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</si>
  <si>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</si>
  <si>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</si>
  <si>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</si>
  <si>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</si>
  <si>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</si>
  <si>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</si>
  <si>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</si>
  <si>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</si>
  <si>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</si>
  <si>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</si>
  <si>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</si>
  <si>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</si>
  <si>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</si>
  <si>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</si>
  <si>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</si>
  <si>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</si>
  <si>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</si>
  <si>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</si>
  <si>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</si>
  <si>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</si>
  <si>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</si>
  <si>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</si>
  <si>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</si>
  <si>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</si>
  <si>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</si>
  <si>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</si>
  <si>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</si>
  <si>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</si>
  <si>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</si>
  <si>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</si>
  <si>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</si>
  <si>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</si>
  <si>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</si>
  <si>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</si>
  <si>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</si>
  <si>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</si>
  <si>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</si>
  <si>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</si>
  <si>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</si>
  <si>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</si>
  <si>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</si>
  <si>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</si>
  <si>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</si>
  <si>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</si>
  <si>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</si>
  <si>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</si>
  <si>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</si>
  <si>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</si>
  <si>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</si>
  <si>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</si>
  <si>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</si>
  <si>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</si>
  <si>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</si>
  <si>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</si>
  <si>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</si>
  <si>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</si>
  <si>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</si>
  <si>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</si>
  <si>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</si>
  <si>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</si>
  <si>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</si>
  <si>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</si>
  <si>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</si>
  <si>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</si>
  <si>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</si>
  <si>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</si>
  <si>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</si>
  <si>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</si>
  <si>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</si>
  <si>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</si>
  <si>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</si>
  <si>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</si>
  <si>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</si>
  <si>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</si>
  <si>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</si>
  <si>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</si>
  <si>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</si>
  <si>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</si>
  <si>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</si>
  <si>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</si>
  <si>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</si>
  <si>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</si>
  <si>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</si>
  <si>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</si>
  <si>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</si>
  <si>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</si>
  <si>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</si>
  <si>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</si>
  <si>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</si>
  <si>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</si>
  <si>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</si>
  <si>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</si>
  <si>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</si>
  <si>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</si>
  <si>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</si>
  <si>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</si>
  <si>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</si>
  <si>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</si>
  <si>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</si>
  <si>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</si>
  <si>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</si>
  <si>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</si>
  <si>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</si>
  <si>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</si>
  <si>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</si>
  <si>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</si>
  <si>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</si>
  <si>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</si>
  <si>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</si>
  <si>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</si>
  <si>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</si>
  <si>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</si>
  <si>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</si>
  <si>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</si>
  <si>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</si>
  <si>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</si>
  <si>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</si>
  <si>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</si>
  <si>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</si>
  <si>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</si>
  <si>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</si>
  <si>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</si>
  <si>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</si>
  <si>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</si>
  <si>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</si>
  <si>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</si>
  <si>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</si>
  <si>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</si>
  <si>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</si>
  <si>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</si>
  <si>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</si>
  <si>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</si>
  <si>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</si>
  <si>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</si>
  <si>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</si>
  <si>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</si>
  <si>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</si>
  <si>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</si>
  <si>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</si>
  <si>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</si>
  <si>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</si>
  <si>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</si>
  <si>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</si>
  <si>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</si>
  <si>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</si>
  <si>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</si>
  <si>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</si>
  <si>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</si>
  <si>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</si>
  <si>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</si>
  <si>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</si>
  <si>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</si>
  <si>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</si>
  <si>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</si>
  <si>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</si>
  <si>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</si>
  <si>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</si>
  <si>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</si>
  <si>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</si>
  <si>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</si>
  <si>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</si>
  <si>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</si>
  <si>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</si>
  <si>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</si>
  <si>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</si>
  <si>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</si>
  <si>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</si>
  <si>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</si>
  <si>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</si>
  <si>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</si>
  <si>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</si>
  <si>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</si>
  <si>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</si>
  <si>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</si>
  <si>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</si>
  <si>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</si>
  <si>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</si>
  <si>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</si>
  <si>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</si>
  <si>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</si>
  <si>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</si>
  <si>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</si>
  <si>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</si>
  <si>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</si>
  <si>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</si>
  <si>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</si>
  <si>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</si>
  <si>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</si>
  <si>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</si>
  <si>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</si>
  <si>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</si>
  <si>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</si>
  <si>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</si>
  <si>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</si>
  <si>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</si>
  <si>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</si>
  <si>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</si>
  <si>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</si>
  <si>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</si>
  <si>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</si>
  <si>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</si>
  <si>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</si>
  <si>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</si>
  <si>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</si>
  <si>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</si>
  <si>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</si>
  <si>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</si>
  <si>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</si>
  <si>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</si>
  <si>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</si>
  <si>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</si>
  <si>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</si>
  <si>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</si>
  <si>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</si>
  <si>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</si>
  <si>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</si>
  <si>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</si>
  <si>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</si>
  <si>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</si>
  <si>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</si>
  <si>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</si>
  <si>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</si>
  <si>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</si>
  <si>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</si>
  <si>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</si>
  <si>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</si>
  <si>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</si>
  <si>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</si>
  <si>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</si>
  <si>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</si>
  <si>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</si>
  <si>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</si>
  <si>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</si>
  <si>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</si>
  <si>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</si>
  <si>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</si>
  <si>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</si>
  <si>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</si>
  <si>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</si>
  <si>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</si>
  <si>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</si>
  <si>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</si>
  <si>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</si>
  <si>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</si>
  <si>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</si>
  <si>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</si>
  <si>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</si>
  <si>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</si>
  <si>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</si>
  <si>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</si>
  <si>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</si>
  <si>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</si>
  <si>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</si>
  <si>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</si>
  <si>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</si>
  <si>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</si>
  <si>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</si>
  <si>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</si>
  <si>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</si>
  <si>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</si>
  <si>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</si>
  <si>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</si>
  <si>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</si>
  <si>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</si>
  <si>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</si>
  <si>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</si>
  <si>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</si>
  <si>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</si>
  <si>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</si>
  <si>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</si>
  <si>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</si>
  <si>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</si>
  <si>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</si>
  <si>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</si>
  <si>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</si>
  <si>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</si>
  <si>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</si>
  <si>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</si>
  <si>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</si>
  <si>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</si>
  <si>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</si>
  <si>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</si>
  <si>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</si>
  <si>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</si>
  <si>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</si>
  <si>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</si>
  <si>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</si>
  <si>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</si>
  <si>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</si>
  <si>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</si>
  <si>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</si>
  <si>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</si>
  <si>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</si>
  <si>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</si>
  <si>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</si>
  <si>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</si>
  <si>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</si>
  <si>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</si>
  <si>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</si>
  <si>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</si>
  <si>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</si>
  <si>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</si>
  <si>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</si>
  <si>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</si>
  <si>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</si>
  <si>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</si>
  <si>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</si>
  <si>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</si>
  <si>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</si>
  <si>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</si>
  <si>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</si>
  <si>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</si>
  <si>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</si>
  <si>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</si>
  <si>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</si>
  <si>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</si>
  <si>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</si>
  <si>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</si>
  <si>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</si>
  <si>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</si>
  <si>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</si>
  <si>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</si>
  <si>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</si>
  <si>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</si>
  <si>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</si>
  <si>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</si>
  <si>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</si>
  <si>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</si>
  <si>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</si>
  <si>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</si>
  <si>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</si>
  <si>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</si>
  <si>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</si>
  <si>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</si>
  <si>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</si>
  <si>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</si>
  <si>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</si>
  <si>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</si>
  <si>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</si>
  <si>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</si>
  <si>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</si>
  <si>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</si>
  <si>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</si>
  <si>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</si>
  <si>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</si>
  <si>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</si>
  <si>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</si>
  <si>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</si>
  <si>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</si>
  <si>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</si>
  <si>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</si>
  <si>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</si>
  <si>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</si>
  <si>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</si>
  <si>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</si>
  <si>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</si>
  <si>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</si>
  <si>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</si>
  <si>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</si>
  <si>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</si>
  <si>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</si>
  <si>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</si>
  <si>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</si>
  <si>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</si>
  <si>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</si>
  <si>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</si>
  <si>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</si>
  <si>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</si>
  <si>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</si>
  <si>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</si>
  <si>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</si>
  <si>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</si>
  <si>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</si>
  <si>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</si>
  <si>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</si>
  <si>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</si>
  <si>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</si>
  <si>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</si>
  <si>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</si>
  <si>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</si>
  <si>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</si>
  <si>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</si>
  <si>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</si>
  <si>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</si>
  <si>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</si>
  <si>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</si>
  <si>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</si>
  <si>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</si>
  <si>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</si>
  <si>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</si>
  <si>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</si>
  <si>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</si>
  <si>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</si>
  <si>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</si>
  <si>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</si>
  <si>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</si>
  <si>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</si>
  <si>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</si>
  <si>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</si>
  <si>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</si>
  <si>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</si>
  <si>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</si>
  <si>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</si>
  <si>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</si>
  <si>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</si>
  <si>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</si>
  <si>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</si>
  <si>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</si>
  <si>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</si>
  <si>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</si>
  <si>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</si>
  <si>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</si>
  <si>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</si>
  <si>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</si>
  <si>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</si>
  <si>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</si>
  <si>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</si>
  <si>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</si>
  <si>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</si>
  <si>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</si>
  <si>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</si>
  <si>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</si>
  <si>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</si>
  <si>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</si>
  <si>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</si>
  <si>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</si>
  <si>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</si>
  <si>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</si>
  <si>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</si>
  <si>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</si>
  <si>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</si>
  <si>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</si>
  <si>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</si>
  <si>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</si>
  <si>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</si>
  <si>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</si>
  <si>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</si>
  <si>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</si>
  <si>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</si>
  <si>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</si>
  <si>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</si>
  <si>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</si>
  <si>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</si>
  <si>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</si>
  <si>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</si>
  <si>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</si>
  <si>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</si>
  <si>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</si>
  <si>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</si>
  <si>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</si>
  <si>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</si>
  <si>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</si>
  <si>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</si>
  <si>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</si>
  <si>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</si>
  <si>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</si>
  <si>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</si>
  <si>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</si>
  <si>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</si>
  <si>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</si>
  <si>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</si>
  <si>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</si>
  <si>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</si>
  <si>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</si>
  <si>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</si>
  <si>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</si>
  <si>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</si>
  <si>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</si>
  <si>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</si>
  <si>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</si>
  <si>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</si>
  <si>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</si>
  <si>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</si>
  <si>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</si>
  <si>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</si>
  <si>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</si>
  <si>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</si>
  <si>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</si>
  <si>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</si>
  <si>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</si>
  <si>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</si>
  <si>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</si>
  <si>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</si>
  <si>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</si>
  <si>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</si>
  <si>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</si>
  <si>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</si>
  <si>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</si>
  <si>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</si>
  <si>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</si>
  <si>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</si>
  <si>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</si>
  <si>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</si>
  <si>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</si>
  <si>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</si>
  <si>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</si>
  <si>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</si>
  <si>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</si>
  <si>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</si>
  <si>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</si>
  <si>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</si>
  <si>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</si>
  <si>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</si>
  <si>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</si>
  <si>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</si>
  <si>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</si>
  <si>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</si>
  <si>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</si>
  <si>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</si>
  <si>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</si>
  <si>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</si>
  <si>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</si>
  <si>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</si>
  <si>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</si>
  <si>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</si>
  <si>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</si>
  <si>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</si>
  <si>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</si>
  <si>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</si>
  <si>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</si>
  <si>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</si>
  <si>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</si>
  <si>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</si>
  <si>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</si>
  <si>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</si>
  <si>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</si>
  <si>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</si>
  <si>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</si>
  <si>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</si>
  <si>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</si>
  <si>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</si>
  <si>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</si>
  <si>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</si>
  <si>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</si>
  <si>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</si>
  <si>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</si>
  <si>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</si>
  <si>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</si>
  <si>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</si>
  <si>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</si>
  <si>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</si>
  <si>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</si>
  <si>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</si>
  <si>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</si>
  <si>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</si>
  <si>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</si>
  <si>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</si>
  <si>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</si>
  <si>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</si>
  <si>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</si>
  <si>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</si>
  <si>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</si>
  <si>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</si>
  <si>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</si>
  <si>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</si>
  <si>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</si>
  <si>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</si>
  <si>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</si>
  <si>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</si>
  <si>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</si>
  <si>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</si>
  <si>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</si>
  <si>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</si>
  <si>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</si>
  <si>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</si>
  <si>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</si>
  <si>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</si>
  <si>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</si>
  <si>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</si>
  <si>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</si>
  <si>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</si>
  <si>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</si>
  <si>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</si>
  <si>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</si>
  <si>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</si>
  <si>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</si>
  <si>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</si>
  <si>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</si>
  <si>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</si>
  <si>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</si>
  <si>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</si>
  <si>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</si>
  <si>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</si>
  <si>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</si>
  <si>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</si>
  <si>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</si>
  <si>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</si>
  <si>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</si>
  <si>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</si>
  <si>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</si>
  <si>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</si>
  <si>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</si>
  <si>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</si>
  <si>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</si>
  <si>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</si>
  <si>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</si>
  <si>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</si>
  <si>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</si>
  <si>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</si>
  <si>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</si>
  <si>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</si>
  <si>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</si>
  <si>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</si>
  <si>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</si>
  <si>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</si>
  <si>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</si>
  <si>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</si>
  <si>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</si>
  <si>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</si>
  <si>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</si>
  <si>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</si>
  <si>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</si>
  <si>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</si>
  <si>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</si>
  <si>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</si>
  <si>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</si>
  <si>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</si>
  <si>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</si>
  <si>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</si>
  <si>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</si>
  <si>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</si>
  <si>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</si>
  <si>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</si>
  <si>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</si>
  <si>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</si>
  <si>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</si>
  <si>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</si>
  <si>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</si>
  <si>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</si>
  <si>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</si>
  <si>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</si>
  <si>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</si>
  <si>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</si>
  <si>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</si>
  <si>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</si>
  <si>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</si>
  <si>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</si>
  <si>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</si>
  <si>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</si>
  <si>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</si>
  <si>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</si>
  <si>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</si>
  <si>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</si>
  <si>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</si>
  <si>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</si>
  <si>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</si>
  <si>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</si>
  <si>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</si>
  <si>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</si>
  <si>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</si>
  <si>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</si>
  <si>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</si>
  <si>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</si>
  <si>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</si>
  <si>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</si>
  <si>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</si>
  <si>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</si>
  <si>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</si>
  <si>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</si>
  <si>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</si>
  <si>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</si>
  <si>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</si>
  <si>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</si>
  <si>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</si>
  <si>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</si>
  <si>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</si>
  <si>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</si>
  <si>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</si>
  <si>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</si>
  <si>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</si>
  <si>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</si>
  <si>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</si>
  <si>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</si>
  <si>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</si>
  <si>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</si>
  <si>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</si>
  <si>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</si>
  <si>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</si>
  <si>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</si>
  <si>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</si>
  <si>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</si>
  <si>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</si>
  <si>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</si>
  <si>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</si>
  <si>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</si>
  <si>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</si>
  <si>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</si>
  <si>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</si>
  <si>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</si>
  <si>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</si>
  <si>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</si>
  <si>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</si>
  <si>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</si>
  <si>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</si>
  <si>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</si>
  <si>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</si>
  <si>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</si>
  <si>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</si>
  <si>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</si>
  <si>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</si>
  <si>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</si>
  <si>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</si>
  <si>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</si>
  <si>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</si>
  <si>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</si>
  <si>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</si>
  <si>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</si>
  <si>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</si>
  <si>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</si>
  <si>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</si>
  <si>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</si>
  <si>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</si>
  <si>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</si>
  <si>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</si>
  <si>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</si>
  <si>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</si>
  <si>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</si>
  <si>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</si>
  <si>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</si>
  <si>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</si>
  <si>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</si>
  <si>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</si>
  <si>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</si>
  <si>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</si>
  <si>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</si>
  <si>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</si>
  <si>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</si>
  <si>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</si>
  <si>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</si>
  <si>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</si>
  <si>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</si>
  <si>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</si>
  <si>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</si>
  <si>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</si>
  <si>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</si>
  <si>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</si>
  <si>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</si>
  <si>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</si>
  <si>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</si>
  <si>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</si>
  <si>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</si>
  <si>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</si>
  <si>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</si>
  <si>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</si>
  <si>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</si>
  <si>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</si>
  <si>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</si>
  <si>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</si>
  <si>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</si>
  <si>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</si>
  <si>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</si>
  <si>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</si>
  <si>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</si>
  <si>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</si>
  <si>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</si>
  <si>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</si>
  <si>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</si>
  <si>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</si>
  <si>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</si>
  <si>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</si>
  <si>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</si>
  <si>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</si>
  <si>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</si>
  <si>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</si>
  <si>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</si>
  <si>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</si>
  <si>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</si>
  <si>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</si>
  <si>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</si>
  <si>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</si>
  <si>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</si>
  <si>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</si>
  <si>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</si>
  <si>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</si>
  <si>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</si>
  <si>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</si>
  <si>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</si>
  <si>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</si>
  <si>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</si>
  <si>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</si>
  <si>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</si>
  <si>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</si>
  <si>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</si>
  <si>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</si>
  <si>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</si>
  <si>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</si>
  <si>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</si>
  <si>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</si>
  <si>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</si>
  <si>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</si>
  <si>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</si>
  <si>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</si>
  <si>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</si>
  <si>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</si>
  <si>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</si>
  <si>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</si>
  <si>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</si>
  <si>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</si>
  <si>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</si>
  <si>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</si>
  <si>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</si>
  <si>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</si>
  <si>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</si>
  <si>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</si>
  <si>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</si>
  <si>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</si>
  <si>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</si>
  <si>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</si>
  <si>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</si>
  <si>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</si>
  <si>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</si>
  <si>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</si>
  <si>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</si>
  <si>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</si>
  <si>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</si>
  <si>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</si>
  <si>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</si>
  <si>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</si>
  <si>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</si>
  <si>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</si>
  <si>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</si>
  <si>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</si>
  <si>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</si>
  <si>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</si>
  <si>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</si>
  <si>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</si>
  <si>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</si>
  <si>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</si>
  <si>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</si>
  <si>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</si>
  <si>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</si>
  <si>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</si>
  <si>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</si>
  <si>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</si>
  <si>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</si>
  <si>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</si>
  <si>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</si>
  <si>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</si>
  <si>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</si>
  <si>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</si>
  <si>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</si>
  <si>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</si>
  <si>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</si>
  <si>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</si>
  <si>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</si>
  <si>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</si>
  <si>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</si>
  <si>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</si>
  <si>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</si>
  <si>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</si>
  <si>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</si>
  <si>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</si>
  <si>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</si>
  <si>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</si>
  <si>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</si>
  <si>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</si>
  <si>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</si>
  <si>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</si>
  <si>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</si>
  <si>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</si>
  <si>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</si>
  <si>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</si>
  <si>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</si>
  <si>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</si>
  <si>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</si>
  <si>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</si>
  <si>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</si>
  <si>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</si>
  <si>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</si>
  <si>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</si>
  <si>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</si>
  <si>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</si>
  <si>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</si>
  <si>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</si>
  <si>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</si>
  <si>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</si>
  <si>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</si>
  <si>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</si>
  <si>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</si>
  <si>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</si>
  <si>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</si>
  <si>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</si>
  <si>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</si>
  <si>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</si>
  <si>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</si>
  <si>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</si>
  <si>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</si>
  <si>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</si>
  <si>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</si>
  <si>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</si>
  <si>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</si>
  <si>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</si>
  <si>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</si>
  <si>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</si>
  <si>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</si>
  <si>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</si>
  <si>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</si>
  <si>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</si>
  <si>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</si>
  <si>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</si>
  <si>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</si>
  <si>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</si>
  <si>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</si>
  <si>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</si>
  <si>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</si>
  <si>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</si>
  <si>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</si>
  <si>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</si>
  <si>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</si>
  <si>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</si>
  <si>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</si>
  <si>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</si>
  <si>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</si>
  <si>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</si>
  <si>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</si>
  <si>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</si>
  <si>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</si>
  <si>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</si>
  <si>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</si>
  <si>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</si>
  <si>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</si>
  <si>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</si>
  <si>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</si>
  <si>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</si>
  <si>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</si>
  <si>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</si>
  <si>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</si>
  <si>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</si>
  <si>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</si>
  <si>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</si>
  <si>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</si>
  <si>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</si>
  <si>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</si>
  <si>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</si>
  <si>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</si>
  <si>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</si>
  <si>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</si>
  <si>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</si>
  <si>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</si>
  <si>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</si>
  <si>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</si>
  <si>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</si>
  <si>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</si>
  <si>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</si>
  <si>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</si>
  <si>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</si>
  <si>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</si>
  <si>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</si>
  <si>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</si>
  <si>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</si>
  <si>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</si>
  <si>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</si>
  <si>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</si>
  <si>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</si>
  <si>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</si>
  <si>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</si>
  <si>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</si>
  <si>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</si>
  <si>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</si>
  <si>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</si>
  <si>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</si>
  <si>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</si>
  <si>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</si>
  <si>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</si>
  <si>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</si>
  <si>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</si>
  <si>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</si>
  <si>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</si>
  <si>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</si>
  <si>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</si>
  <si>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</si>
  <si>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</si>
  <si>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</si>
  <si>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</si>
  <si>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</si>
  <si>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</si>
  <si>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</si>
  <si>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</si>
  <si>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</si>
  <si>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</si>
  <si>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</si>
  <si>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</si>
  <si>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</si>
  <si>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</si>
  <si>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</si>
  <si>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</si>
  <si>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</si>
  <si>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</si>
  <si>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</si>
  <si>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</si>
  <si>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</si>
  <si>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</si>
  <si>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</si>
  <si>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</si>
  <si>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</si>
  <si>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</si>
  <si>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</si>
  <si>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</si>
  <si>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</si>
  <si>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</si>
  <si>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</si>
  <si>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</si>
  <si>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</si>
  <si>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</si>
  <si>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</si>
  <si>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</si>
  <si>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</si>
  <si>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</si>
  <si>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</si>
  <si>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</si>
  <si>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</si>
  <si>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</si>
  <si>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</si>
  <si>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</si>
  <si>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</si>
  <si>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</si>
  <si>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</si>
  <si>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</si>
  <si>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</si>
  <si>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</si>
  <si>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</si>
  <si>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</si>
  <si>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</si>
  <si>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</si>
  <si>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</si>
  <si>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</si>
  <si>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</si>
  <si>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</si>
  <si>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</si>
  <si>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</si>
  <si>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</si>
  <si>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</si>
  <si>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</si>
  <si>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</si>
  <si>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</si>
  <si>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</si>
  <si>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</si>
  <si>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</si>
  <si>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</si>
  <si>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</si>
  <si>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</si>
  <si>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</si>
  <si>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</si>
  <si>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</si>
  <si>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</si>
  <si>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</si>
  <si>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</si>
  <si>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</si>
  <si>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</si>
  <si>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</si>
  <si>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</si>
  <si>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</si>
  <si>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</si>
  <si>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</si>
  <si>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</si>
  <si>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</si>
  <si>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</si>
  <si>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</si>
  <si>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</si>
  <si>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</si>
  <si>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</si>
  <si>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</si>
  <si>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</si>
  <si>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</si>
  <si>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</si>
  <si>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</si>
  <si>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</si>
  <si>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</si>
  <si>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</si>
  <si>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</si>
  <si>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</si>
  <si>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</si>
  <si>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</si>
  <si>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</si>
  <si>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</si>
  <si>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</si>
  <si>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</si>
  <si>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</si>
  <si>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</si>
  <si>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</si>
  <si>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</si>
  <si>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</si>
  <si>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</si>
  <si>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</si>
  <si>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</si>
  <si>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</si>
  <si>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</si>
  <si>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</si>
  <si>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</si>
  <si>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</si>
  <si>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</si>
  <si>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</si>
  <si>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</si>
  <si>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</si>
  <si>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</si>
  <si>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</si>
  <si>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</si>
  <si>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</si>
  <si>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</si>
  <si>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</si>
  <si>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</si>
  <si>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</si>
  <si>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</si>
  <si>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</si>
  <si>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</si>
  <si>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</si>
  <si>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</si>
  <si>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</si>
  <si>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</si>
  <si>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</si>
  <si>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</si>
  <si>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</si>
  <si>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</si>
  <si>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</si>
  <si>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</si>
  <si>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</si>
  <si>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</si>
  <si>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</si>
  <si>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</si>
  <si>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</si>
  <si>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</si>
  <si>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</si>
  <si>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</si>
  <si>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</si>
  <si>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</si>
  <si>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</si>
  <si>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</si>
  <si>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</si>
  <si>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</si>
  <si>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</si>
  <si>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</si>
  <si>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</si>
  <si>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</si>
  <si>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</si>
  <si>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</si>
  <si>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</si>
  <si>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</si>
  <si>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</si>
  <si>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</si>
  <si>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</si>
  <si>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</si>
  <si>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</si>
  <si>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</si>
  <si>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</si>
  <si>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</si>
  <si>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</si>
  <si>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</si>
  <si>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</si>
  <si>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</si>
  <si>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</si>
  <si>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</si>
  <si>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</si>
  <si>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</si>
  <si>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</si>
  <si>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</si>
  <si>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</si>
  <si>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</si>
  <si>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</si>
  <si>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</si>
  <si>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</si>
  <si>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</si>
  <si>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</si>
  <si>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</si>
  <si>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</si>
  <si>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</si>
  <si>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</si>
  <si>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</si>
  <si>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</si>
  <si>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</si>
  <si>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</si>
  <si>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</si>
  <si>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</si>
  <si>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</si>
  <si>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</si>
  <si>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</si>
  <si>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</si>
  <si>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</si>
  <si>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</si>
  <si>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</si>
  <si>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</si>
  <si>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</si>
  <si>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</si>
  <si>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</si>
  <si>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</si>
  <si>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</si>
  <si>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</si>
  <si>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</si>
  <si>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</si>
  <si>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</si>
  <si>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</si>
  <si>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</si>
  <si>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</si>
  <si>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</si>
  <si>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</si>
  <si>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</si>
  <si>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</si>
  <si>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</si>
  <si>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</si>
  <si>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</si>
  <si>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</si>
  <si>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</si>
  <si>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</si>
  <si>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</si>
  <si>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</si>
  <si>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</si>
  <si>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</si>
  <si>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</si>
  <si>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</si>
  <si>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</si>
  <si>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</si>
  <si>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</si>
  <si>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</si>
  <si>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</si>
  <si>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</si>
  <si>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</si>
  <si>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</si>
  <si>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</si>
  <si>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</si>
  <si>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</si>
  <si>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</si>
  <si>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</si>
  <si>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</si>
  <si>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</si>
  <si>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</si>
  <si>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</si>
  <si>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</si>
  <si>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</si>
  <si>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</si>
  <si>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</si>
  <si>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</si>
  <si>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</si>
  <si>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</si>
  <si>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</si>
  <si>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</si>
  <si>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</si>
  <si>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</si>
  <si>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</si>
  <si>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</si>
  <si>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</si>
  <si>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</si>
  <si>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</si>
  <si>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</si>
  <si>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</si>
  <si>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</si>
  <si>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</si>
  <si>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</si>
  <si>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</si>
  <si>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</si>
  <si>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</si>
  <si>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</si>
  <si>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</si>
  <si>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</si>
  <si>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</si>
  <si>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</si>
  <si>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</si>
  <si>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</si>
  <si>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</si>
  <si>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</si>
  <si>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</si>
  <si>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</si>
  <si>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</si>
  <si>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</si>
  <si>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</si>
  <si>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</si>
  <si>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</si>
  <si>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</si>
  <si>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</si>
  <si>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</si>
  <si>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</si>
  <si>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</si>
  <si>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</si>
  <si>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</si>
  <si>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</si>
  <si>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</si>
  <si>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</si>
  <si>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</si>
  <si>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</si>
  <si>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</si>
  <si>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</si>
  <si>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</si>
  <si>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</si>
  <si>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</si>
  <si>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</si>
  <si>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</si>
  <si>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</si>
  <si>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</si>
  <si>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</si>
  <si>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</si>
  <si>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</si>
  <si>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</si>
  <si>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</si>
  <si>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</si>
  <si>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</si>
  <si>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</si>
  <si>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</si>
  <si>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</si>
  <si>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</si>
  <si>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</si>
  <si>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</si>
  <si>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</si>
  <si>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</si>
  <si>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</si>
  <si>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</si>
  <si>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</si>
  <si>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</si>
  <si>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</si>
  <si>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</si>
  <si>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</si>
  <si>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</si>
  <si>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</si>
  <si>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</si>
  <si>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</si>
  <si>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</si>
  <si>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</si>
  <si>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</si>
  <si>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</si>
  <si>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</si>
  <si>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</si>
  <si>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</si>
  <si>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</si>
  <si>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</si>
  <si>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</si>
  <si>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</si>
  <si>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</si>
  <si>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</si>
  <si>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</si>
  <si>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</si>
  <si>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</si>
  <si>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</si>
  <si>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</si>
  <si>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</si>
  <si>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</si>
  <si>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</si>
  <si>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</si>
  <si>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</si>
  <si>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</si>
  <si>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</si>
  <si>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</si>
  <si>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</si>
  <si>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</si>
  <si>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</si>
  <si>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</si>
  <si>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</si>
  <si>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</si>
  <si>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</si>
  <si>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</si>
  <si>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</si>
  <si>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</si>
  <si>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</si>
  <si>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</si>
  <si>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</si>
  <si>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</si>
  <si>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</si>
  <si>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</si>
  <si>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</si>
  <si>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</si>
  <si>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</si>
  <si>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</si>
  <si>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</si>
  <si>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</si>
  <si>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</si>
  <si>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</si>
  <si>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</si>
  <si>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</si>
  <si>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</si>
  <si>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</si>
  <si>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</si>
  <si>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</si>
  <si>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</si>
  <si>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</si>
  <si>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</si>
  <si>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</si>
  <si>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</si>
  <si>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</si>
  <si>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</si>
  <si>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</si>
  <si>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</si>
  <si>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</si>
  <si>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</si>
  <si>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</si>
  <si>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</si>
  <si>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</si>
  <si>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</si>
  <si>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</si>
  <si>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</si>
  <si>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</si>
  <si>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</si>
  <si>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</si>
  <si>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</si>
  <si>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</si>
  <si>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</si>
  <si>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</si>
  <si>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</si>
  <si>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</si>
  <si>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</si>
  <si>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</si>
  <si>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</si>
  <si>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</si>
  <si>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</si>
  <si>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</si>
  <si>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</si>
  <si>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</si>
  <si>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</si>
  <si>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</si>
  <si>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</si>
  <si>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</si>
  <si>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</si>
  <si>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</si>
  <si>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</si>
  <si>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</si>
  <si>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</si>
  <si>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</si>
  <si>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</si>
  <si>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</si>
  <si>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</si>
  <si>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</si>
  <si>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</si>
  <si>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</si>
  <si>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</si>
  <si>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</si>
  <si>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</si>
  <si>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</si>
  <si>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</si>
  <si>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</si>
  <si>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</si>
  <si>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</si>
  <si>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</si>
  <si>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</si>
  <si>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</si>
  <si>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</si>
  <si>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</si>
  <si>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</si>
  <si>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</si>
  <si>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</si>
  <si>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</si>
  <si>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</si>
  <si>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</si>
  <si>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</si>
  <si>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</si>
  <si>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</si>
  <si>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</si>
  <si>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</si>
  <si>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</si>
  <si>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</si>
  <si>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</si>
  <si>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</si>
  <si>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</si>
  <si>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</si>
  <si>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</si>
  <si>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</si>
  <si>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</si>
  <si>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</si>
  <si>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</si>
  <si>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</si>
  <si>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</si>
  <si>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</si>
  <si>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</si>
  <si>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</si>
  <si>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</si>
  <si>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</si>
  <si>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</si>
  <si>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</si>
  <si>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</si>
  <si>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</si>
  <si>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</si>
  <si>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</si>
  <si>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</si>
  <si>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</si>
  <si>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</si>
  <si>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</si>
  <si>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</si>
  <si>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</si>
  <si>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</si>
  <si>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</si>
  <si>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</si>
  <si>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</si>
  <si>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</si>
  <si>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</si>
  <si>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</si>
  <si>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</si>
  <si>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</si>
  <si>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</si>
  <si>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</si>
  <si>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</si>
  <si>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</si>
  <si>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</si>
  <si>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</si>
  <si>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</si>
  <si>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</si>
  <si>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</si>
  <si>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</si>
  <si>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</si>
  <si>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</si>
  <si>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</si>
  <si>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</si>
  <si>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</si>
  <si>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</si>
  <si>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</si>
  <si>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</si>
  <si>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</si>
  <si>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</si>
  <si>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</si>
  <si>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</si>
  <si>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</si>
  <si>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</si>
  <si>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</si>
  <si>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</si>
  <si>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</si>
  <si>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</si>
  <si>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</si>
  <si>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</si>
  <si>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</si>
  <si>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</si>
  <si>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</si>
  <si>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</si>
  <si>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</si>
  <si>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</si>
  <si>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</si>
  <si>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</si>
  <si>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</si>
  <si>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</si>
  <si>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</si>
  <si>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</si>
  <si>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</si>
  <si>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</si>
  <si>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</si>
  <si>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</si>
  <si>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</si>
  <si>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</si>
  <si>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</si>
  <si>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</si>
  <si>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</si>
  <si>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</si>
  <si>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</si>
  <si>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</si>
  <si>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</si>
  <si>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</si>
  <si>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</si>
  <si>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</si>
  <si>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</si>
  <si>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</si>
  <si>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</si>
  <si>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</si>
  <si>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</si>
  <si>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</si>
  <si>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</si>
  <si>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</si>
  <si>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</si>
  <si>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</si>
  <si>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</si>
  <si>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</si>
  <si>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</si>
  <si>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</si>
  <si>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</si>
  <si>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</si>
  <si>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</si>
  <si>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</si>
  <si>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</si>
  <si>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</si>
  <si>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</si>
  <si>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</si>
  <si>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</si>
  <si>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</si>
  <si>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</si>
  <si>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</si>
  <si>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</si>
  <si>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</si>
  <si>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</si>
  <si>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</si>
  <si>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</si>
  <si>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</si>
  <si>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</si>
  <si>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</si>
  <si>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</si>
  <si>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</si>
  <si>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</si>
  <si>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</si>
  <si>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</si>
  <si>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</si>
  <si>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</si>
  <si>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</si>
  <si>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</si>
  <si>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</si>
  <si>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</si>
  <si>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</si>
  <si>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</si>
  <si>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</si>
  <si>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</si>
  <si>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</si>
  <si>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</si>
  <si>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</si>
  <si>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</si>
  <si>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</si>
  <si>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</si>
  <si>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</si>
  <si>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</si>
  <si>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</si>
  <si>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</si>
  <si>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</si>
  <si>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</si>
  <si>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</si>
  <si>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</si>
  <si>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</si>
  <si>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</si>
  <si>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</si>
  <si>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</si>
  <si>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</si>
  <si>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</si>
  <si>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</si>
  <si>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</si>
  <si>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</si>
  <si>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</si>
  <si>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</si>
  <si>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</si>
  <si>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</si>
  <si>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</si>
  <si>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</si>
  <si>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</si>
  <si>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</si>
  <si>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</si>
  <si>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</si>
  <si>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</si>
  <si>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</si>
  <si>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</si>
  <si>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</si>
  <si>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</si>
  <si>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</si>
  <si>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</si>
  <si>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</si>
  <si>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</si>
  <si>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</si>
  <si>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</si>
  <si>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</si>
  <si>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</si>
  <si>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</si>
  <si>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</si>
  <si>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</si>
  <si>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</si>
  <si>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</si>
  <si>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</si>
  <si>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</si>
  <si>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</si>
  <si>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</si>
  <si>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</si>
  <si>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</si>
  <si>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</si>
  <si>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</si>
  <si>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</si>
  <si>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</si>
  <si>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</si>
  <si>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</si>
  <si>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</si>
  <si>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</si>
  <si>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</si>
  <si>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</si>
  <si>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</si>
  <si>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</si>
  <si>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</si>
  <si>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</si>
  <si>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</si>
  <si>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</si>
  <si>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</si>
  <si>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</si>
  <si>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</si>
  <si>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</si>
  <si>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</si>
  <si>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</si>
  <si>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</si>
  <si>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</si>
  <si>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</si>
  <si>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</si>
  <si>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</si>
  <si>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</si>
  <si>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</si>
  <si>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</si>
  <si>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</si>
  <si>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</si>
  <si>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</si>
  <si>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</si>
  <si>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</si>
  <si>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</si>
  <si>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</si>
  <si>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</si>
  <si>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</si>
  <si>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</si>
  <si>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</si>
  <si>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</si>
  <si>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</si>
  <si>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</si>
  <si>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</si>
  <si>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</si>
  <si>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</si>
  <si>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</si>
  <si>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</si>
  <si>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</si>
  <si>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</si>
  <si>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</si>
  <si>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</si>
  <si>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</si>
  <si>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</si>
  <si>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</si>
  <si>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</si>
  <si>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</si>
  <si>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</si>
  <si>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</si>
  <si>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</si>
  <si>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</si>
  <si>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</si>
  <si>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</si>
  <si>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</si>
  <si>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</si>
  <si>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</si>
  <si>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</si>
  <si>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</si>
  <si>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</si>
  <si>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</si>
  <si>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</si>
  <si>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</si>
  <si>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</si>
  <si>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</si>
  <si>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</si>
  <si>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</si>
  <si>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</si>
  <si>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</si>
  <si>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</si>
  <si>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</si>
  <si>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</si>
  <si>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</si>
  <si>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</si>
  <si>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</si>
  <si>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</si>
  <si>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</si>
  <si>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</si>
  <si>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</si>
  <si>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</si>
  <si>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</si>
  <si>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</si>
  <si>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</si>
  <si>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</si>
  <si>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</si>
  <si>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</si>
  <si>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</si>
  <si>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</si>
  <si>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</si>
  <si>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</si>
  <si>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</si>
  <si>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</si>
  <si>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</si>
  <si>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</si>
  <si>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</si>
  <si>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</si>
  <si>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</si>
  <si>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</si>
  <si>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</si>
  <si>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</si>
  <si>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</si>
  <si>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</si>
  <si>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</si>
  <si>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</si>
  <si>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</si>
  <si>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</si>
  <si>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</si>
  <si>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</si>
  <si>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</si>
  <si>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</si>
  <si>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</si>
  <si>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</si>
  <si>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</si>
  <si>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</si>
  <si>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</si>
  <si>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</si>
  <si>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</si>
  <si>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</si>
  <si>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</si>
  <si>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</si>
  <si>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</si>
  <si>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</si>
  <si>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</si>
  <si>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</si>
  <si>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</si>
  <si>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</si>
  <si>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</si>
  <si>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</si>
  <si>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</si>
  <si>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</si>
  <si>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</si>
  <si>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</si>
  <si>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</si>
  <si>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</si>
  <si>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</si>
  <si>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</si>
  <si>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</si>
  <si>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</si>
  <si>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</si>
  <si>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</si>
  <si>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</si>
  <si>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</si>
  <si>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</si>
  <si>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</si>
  <si>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</si>
  <si>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</si>
  <si>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</si>
  <si>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</si>
  <si>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</si>
  <si>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</si>
  <si>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</si>
  <si>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</si>
  <si>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</si>
  <si>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</si>
  <si>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</si>
  <si>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</si>
  <si>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</si>
  <si>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</si>
  <si>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</si>
  <si>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</si>
  <si>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</si>
  <si>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</si>
  <si>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</si>
  <si>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</si>
  <si>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</si>
  <si>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</si>
  <si>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</si>
  <si>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</si>
  <si>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</si>
  <si>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</si>
  <si>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</si>
  <si>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</si>
  <si>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</si>
  <si>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</si>
  <si>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</si>
  <si>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</si>
  <si>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</si>
  <si>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</si>
  <si>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</si>
  <si>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</si>
  <si>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</si>
  <si>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</si>
  <si>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</si>
  <si>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</si>
  <si>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</si>
  <si>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</si>
  <si>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</si>
  <si>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</si>
  <si>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</si>
  <si>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</si>
  <si>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</si>
  <si>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</si>
  <si>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</si>
  <si>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</si>
  <si>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</si>
  <si>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</si>
  <si>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</si>
  <si>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</si>
  <si>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</si>
  <si>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</si>
  <si>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</si>
  <si>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</si>
  <si>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</si>
  <si>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</si>
  <si>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</si>
  <si>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</si>
  <si>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</si>
  <si>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</si>
  <si>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</si>
  <si>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</si>
  <si>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</si>
  <si>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</si>
  <si>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</si>
  <si>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</si>
  <si>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</si>
  <si>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</si>
  <si>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</si>
  <si>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</si>
  <si>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</si>
  <si>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</si>
  <si>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</si>
  <si>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</si>
  <si>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</si>
  <si>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</si>
  <si>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</si>
  <si>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</si>
  <si>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</si>
  <si>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</si>
  <si>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</si>
  <si>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</si>
  <si>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</si>
  <si>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</si>
  <si>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</si>
  <si>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</si>
  <si>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</si>
  <si>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</si>
  <si>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</si>
  <si>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</si>
  <si>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</si>
  <si>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</si>
  <si>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</si>
  <si>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</si>
  <si>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</si>
  <si>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</si>
  <si>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</si>
  <si>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</si>
  <si>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</si>
  <si>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</si>
  <si>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</si>
  <si>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</si>
  <si>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</si>
  <si>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</si>
  <si>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</si>
  <si>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</si>
  <si>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</si>
  <si>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</si>
  <si>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</si>
  <si>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</si>
  <si>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</si>
  <si>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</si>
  <si>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</si>
  <si>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</si>
  <si>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</si>
  <si>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</si>
  <si>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</si>
  <si>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</si>
  <si>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</si>
  <si>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</si>
  <si>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</si>
  <si>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</si>
  <si>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</si>
  <si>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</si>
  <si>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</si>
  <si>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</si>
  <si>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</si>
  <si>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</si>
  <si>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</si>
  <si>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</si>
  <si>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</si>
  <si>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</si>
  <si>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</si>
  <si>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</si>
  <si>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</si>
  <si>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</si>
  <si>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</si>
  <si>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</si>
  <si>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</si>
  <si>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</si>
  <si>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</si>
  <si>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</si>
  <si>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</si>
  <si>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</si>
  <si>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</si>
  <si>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</si>
  <si>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</si>
  <si>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</si>
  <si>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</si>
  <si>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</si>
  <si>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</si>
  <si>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</si>
  <si>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</si>
  <si>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</si>
  <si>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</si>
  <si>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</si>
  <si>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</si>
  <si>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</si>
  <si>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</si>
  <si>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</si>
  <si>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</si>
  <si>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</si>
  <si>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</si>
  <si>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</si>
  <si>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</si>
  <si>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</si>
  <si>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</si>
  <si>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</si>
  <si>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</si>
  <si>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</si>
  <si>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</si>
  <si>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</si>
  <si>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</si>
  <si>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</si>
  <si>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</si>
  <si>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</si>
  <si>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</si>
  <si>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</si>
  <si>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</si>
  <si>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</si>
  <si>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</si>
  <si>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</si>
  <si>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</si>
  <si>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</si>
  <si>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</si>
  <si>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</si>
  <si>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</si>
  <si>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</si>
  <si>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</si>
  <si>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</si>
  <si>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</si>
  <si>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</si>
  <si>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</si>
  <si>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</si>
  <si>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</si>
  <si>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</si>
  <si>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</si>
  <si>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</si>
  <si>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</si>
  <si>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</si>
  <si>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</si>
  <si>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</si>
  <si>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</si>
  <si>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</si>
  <si>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</si>
  <si>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</si>
  <si>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</si>
  <si>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</si>
  <si>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</si>
  <si>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</si>
  <si>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</si>
  <si>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</si>
  <si>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</si>
  <si>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</si>
  <si>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</si>
  <si>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</si>
  <si>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</si>
  <si>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</si>
  <si>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</si>
  <si>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</si>
  <si>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</si>
  <si>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</si>
  <si>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</si>
  <si>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</si>
  <si>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</si>
  <si>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</si>
  <si>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</si>
  <si>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</si>
  <si>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</si>
  <si>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</si>
  <si>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</si>
  <si>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</si>
  <si>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</si>
  <si>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</si>
  <si>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</si>
  <si>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</si>
  <si>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</si>
  <si>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</si>
  <si>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</si>
  <si>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</si>
  <si>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</si>
  <si>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</si>
  <si>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</si>
  <si>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</si>
  <si>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</si>
  <si>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</si>
  <si>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</si>
  <si>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</si>
  <si>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</si>
  <si>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</si>
  <si>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</si>
  <si>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</si>
  <si>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</si>
  <si>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</si>
  <si>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</si>
  <si>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</si>
  <si>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</si>
  <si>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</si>
  <si>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</si>
  <si>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</si>
  <si>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</si>
  <si>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</si>
  <si>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</si>
  <si>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</si>
  <si>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</si>
  <si>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</si>
  <si>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</si>
  <si>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</si>
  <si>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</si>
  <si>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</si>
  <si>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</si>
  <si>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</si>
  <si>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</si>
  <si>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</si>
  <si>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</si>
  <si>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</si>
  <si>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</si>
  <si>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</si>
  <si>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</si>
  <si>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</si>
  <si>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</si>
  <si>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</si>
  <si>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</si>
  <si>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</si>
  <si>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</si>
  <si>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</si>
  <si>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</si>
  <si>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</si>
  <si>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</si>
  <si>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</si>
  <si>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</si>
  <si>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</si>
  <si>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</si>
  <si>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</si>
  <si>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</si>
  <si>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</si>
  <si>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</si>
  <si>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</si>
  <si>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</si>
  <si>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</si>
  <si>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</si>
  <si>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</si>
  <si>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</si>
  <si>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</si>
  <si>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</si>
  <si>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</si>
  <si>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</si>
  <si>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</si>
  <si>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</si>
  <si>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</si>
  <si>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</si>
  <si>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</si>
  <si>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</si>
  <si>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</si>
  <si>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</si>
  <si>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</si>
  <si>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</si>
  <si>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</si>
  <si>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</si>
  <si>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</si>
  <si>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</si>
  <si>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</si>
  <si>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</si>
  <si>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</si>
  <si>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</si>
  <si>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</si>
  <si>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</si>
  <si>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</si>
  <si>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</si>
  <si>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</si>
  <si>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</si>
  <si>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</si>
  <si>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</si>
  <si>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</si>
  <si>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</si>
  <si>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</si>
  <si>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</si>
  <si>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</si>
  <si>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</si>
  <si>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</si>
  <si>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</si>
  <si>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</si>
  <si>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</si>
  <si>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</si>
  <si>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</si>
  <si>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</si>
  <si>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</si>
  <si>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</si>
  <si>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</si>
  <si>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</si>
  <si>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</si>
  <si>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</si>
  <si>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</si>
  <si>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</si>
  <si>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</si>
  <si>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</si>
  <si>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</si>
  <si>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</si>
  <si>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</si>
  <si>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</si>
  <si>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</si>
  <si>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</si>
  <si>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</si>
  <si>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</si>
  <si>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</si>
  <si>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</si>
  <si>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</si>
  <si>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</si>
  <si>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</si>
  <si>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</si>
  <si>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</si>
  <si>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</si>
  <si>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</si>
  <si>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</si>
  <si>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</si>
  <si>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</si>
  <si>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</si>
  <si>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</si>
  <si>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</si>
  <si>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</si>
  <si>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</si>
  <si>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</si>
  <si>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</si>
  <si>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</si>
  <si>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</si>
  <si>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</si>
  <si>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</si>
  <si>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</si>
  <si>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</si>
  <si>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</si>
  <si>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</si>
  <si>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</si>
  <si>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</si>
  <si>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</si>
  <si>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</si>
  <si>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</si>
  <si>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</si>
  <si>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</si>
  <si>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</si>
  <si>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</si>
  <si>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</si>
  <si>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</si>
  <si>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</si>
  <si>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</si>
  <si>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</si>
  <si>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</si>
  <si>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</si>
  <si>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</si>
  <si>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</si>
  <si>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</si>
  <si>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</si>
  <si>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</si>
  <si>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</si>
  <si>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</si>
  <si>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</si>
  <si>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</si>
  <si>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</si>
  <si>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</si>
  <si>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</si>
  <si>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</si>
  <si>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</si>
  <si>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</si>
  <si>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</si>
  <si>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</si>
  <si>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</si>
  <si>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</si>
  <si>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</si>
  <si>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</si>
  <si>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</si>
  <si>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</si>
  <si>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</si>
  <si>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</si>
  <si>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</si>
  <si>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</si>
  <si>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</si>
  <si>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</si>
  <si>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</si>
  <si>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</si>
  <si>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</si>
  <si>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</si>
  <si>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</si>
  <si>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</si>
  <si>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</si>
  <si>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</si>
  <si>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</si>
  <si>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</si>
  <si>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</si>
  <si>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</si>
  <si>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</si>
  <si>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</si>
  <si>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</si>
  <si>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</si>
  <si>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</si>
  <si>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</si>
  <si>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</si>
  <si>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</si>
  <si>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</si>
  <si>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</si>
  <si>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</si>
  <si>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</si>
  <si>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</si>
  <si>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</si>
  <si>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</si>
  <si>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</si>
  <si>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</si>
  <si>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</si>
  <si>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</si>
  <si>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</si>
  <si>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</si>
  <si>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</si>
  <si>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</si>
  <si>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</si>
  <si>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</si>
  <si>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</si>
  <si>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</si>
  <si>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</si>
  <si>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</si>
  <si>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</si>
  <si>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</si>
  <si>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</si>
  <si>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</si>
  <si>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</si>
  <si>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</si>
  <si>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</si>
  <si>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</si>
  <si>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</si>
  <si>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</si>
  <si>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</si>
  <si>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</si>
  <si>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</si>
  <si>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</si>
  <si>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</si>
  <si>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</si>
  <si>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</si>
  <si>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</si>
  <si>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</si>
  <si>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</si>
  <si>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</si>
  <si>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</si>
  <si>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</si>
  <si>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</si>
  <si>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</si>
  <si>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</si>
  <si>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</si>
  <si>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</si>
  <si>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</si>
  <si>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</si>
  <si>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</si>
  <si>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</si>
  <si>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</si>
  <si>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</si>
  <si>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</si>
  <si>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</si>
  <si>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</si>
  <si>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</si>
  <si>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</si>
  <si>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</si>
  <si>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</si>
  <si>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</si>
  <si>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</si>
  <si>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</si>
  <si>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</si>
  <si>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</si>
  <si>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</si>
  <si>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</si>
  <si>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</si>
  <si>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</si>
  <si>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</si>
  <si>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</si>
  <si>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</si>
  <si>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</si>
  <si>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</si>
  <si>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</si>
  <si>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</si>
  <si>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</si>
  <si>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</si>
  <si>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</si>
  <si>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</si>
  <si>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</si>
  <si>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</si>
  <si>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</si>
  <si>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</si>
  <si>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</si>
  <si>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</si>
  <si>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</si>
  <si>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</si>
  <si>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</si>
  <si>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</si>
  <si>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</si>
  <si>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</si>
  <si>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</si>
  <si>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</si>
  <si>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</si>
  <si>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</si>
  <si>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</si>
  <si>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</si>
  <si>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</si>
  <si>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</si>
  <si>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</si>
  <si>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</si>
  <si>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</si>
  <si>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</si>
  <si>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</si>
  <si>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</si>
  <si>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</si>
  <si>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</si>
  <si>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</si>
  <si>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</si>
  <si>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</si>
  <si>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</si>
  <si>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</si>
  <si>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</si>
  <si>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</si>
  <si>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</si>
  <si>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</si>
  <si>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</si>
  <si>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</si>
  <si>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</si>
  <si>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</si>
  <si>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</si>
  <si>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</si>
  <si>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</si>
  <si>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</si>
  <si>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</si>
  <si>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</si>
  <si>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</si>
  <si>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</si>
  <si>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</si>
  <si>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</si>
  <si>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</si>
  <si>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</si>
  <si>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</si>
  <si>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</si>
  <si>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</si>
  <si>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</si>
  <si>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</si>
  <si>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</si>
  <si>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</si>
  <si>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</si>
  <si>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</si>
  <si>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</si>
  <si>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</si>
  <si>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</si>
  <si>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</si>
  <si>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</si>
  <si>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</si>
  <si>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</si>
  <si>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</si>
  <si>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</si>
  <si>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</si>
  <si>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</si>
  <si>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</si>
  <si>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</si>
  <si>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</si>
  <si>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</si>
  <si>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</si>
  <si>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</si>
  <si>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</si>
  <si>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</si>
  <si>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</si>
  <si>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</si>
  <si>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</si>
  <si>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</si>
  <si>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</si>
  <si>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</si>
  <si>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</si>
  <si>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</si>
  <si>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</si>
  <si>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</si>
  <si>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</si>
  <si>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</si>
  <si>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</si>
  <si>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</si>
  <si>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</si>
  <si>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</si>
  <si>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</si>
  <si>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</si>
  <si>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</si>
  <si>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</si>
  <si>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</si>
  <si>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</si>
  <si>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</si>
  <si>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</si>
  <si>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</si>
  <si>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</si>
  <si>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</si>
  <si>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</si>
  <si>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</si>
  <si>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</si>
  <si>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</si>
  <si>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</si>
  <si>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</si>
  <si>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</si>
  <si>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</si>
  <si>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</si>
  <si>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</si>
  <si>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</si>
  <si>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</si>
  <si>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</si>
  <si>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</si>
  <si>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</si>
  <si>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</si>
  <si>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</si>
  <si>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</si>
  <si>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</si>
  <si>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</si>
  <si>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</si>
  <si>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</si>
  <si>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</si>
  <si>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</si>
  <si>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</si>
  <si>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</si>
  <si>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</si>
  <si>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</si>
  <si>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</si>
  <si>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</si>
  <si>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</si>
  <si>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</si>
  <si>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</si>
  <si>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</si>
  <si>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</si>
  <si>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</si>
  <si>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</si>
  <si>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</si>
  <si>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</si>
  <si>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</si>
  <si>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</si>
  <si>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</si>
  <si>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</si>
  <si>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</si>
  <si>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</si>
  <si>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</si>
  <si>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</si>
  <si>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</si>
  <si>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</si>
  <si>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</si>
  <si>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</si>
  <si>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</si>
  <si>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</si>
  <si>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</si>
  <si>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</si>
  <si>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</si>
  <si>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</si>
  <si>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</si>
  <si>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</si>
  <si>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</si>
  <si>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</si>
  <si>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</si>
  <si>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</si>
  <si>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</si>
  <si>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</si>
  <si>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</si>
  <si>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</si>
  <si>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</si>
  <si>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</si>
  <si>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</si>
  <si>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</si>
  <si>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</si>
  <si>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</si>
  <si>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</si>
  <si>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</si>
  <si>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</si>
  <si>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</si>
  <si>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</si>
  <si>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</si>
  <si>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</si>
  <si>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</si>
  <si>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</si>
  <si>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</si>
  <si>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</si>
  <si>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</si>
  <si>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</si>
  <si>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</si>
  <si>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</si>
  <si>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</si>
  <si>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</si>
  <si>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</si>
  <si>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</si>
  <si>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</si>
  <si>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</si>
  <si>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</si>
  <si>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</si>
  <si>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</si>
  <si>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</si>
  <si>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</si>
  <si>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</si>
  <si>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</si>
  <si>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</si>
  <si>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</si>
  <si>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</si>
  <si>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</si>
  <si>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</si>
  <si>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</si>
  <si>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</si>
  <si>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</si>
  <si>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</si>
  <si>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</si>
  <si>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</si>
  <si>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</si>
  <si>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</si>
  <si>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</si>
  <si>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</si>
  <si>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</si>
  <si>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</si>
  <si>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</si>
  <si>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</si>
  <si>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</si>
  <si>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</si>
  <si>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</si>
  <si>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</si>
  <si>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</si>
  <si>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</si>
  <si>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</si>
  <si>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</si>
  <si>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</si>
  <si>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</si>
  <si>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</si>
  <si>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</si>
  <si>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</si>
  <si>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</si>
  <si>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</si>
  <si>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</si>
  <si>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</si>
  <si>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</si>
  <si>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</si>
  <si>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</si>
  <si>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</si>
  <si>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</si>
  <si>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</si>
  <si>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</si>
  <si>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</si>
  <si>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</si>
  <si>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</si>
  <si>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</si>
  <si>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</si>
  <si>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</si>
  <si>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</si>
  <si>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</si>
  <si>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</si>
  <si>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</si>
  <si>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</si>
  <si>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</si>
  <si>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</si>
  <si>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</si>
  <si>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</si>
  <si>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</si>
  <si>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</si>
  <si>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</si>
  <si>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</si>
  <si>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</si>
  <si>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</si>
  <si>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</si>
  <si>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</si>
  <si>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</si>
  <si>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</si>
  <si>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</si>
  <si>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</si>
  <si>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</si>
  <si>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</si>
  <si>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</si>
  <si>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</si>
  <si>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</si>
  <si>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</si>
  <si>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</si>
  <si>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</si>
  <si>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</si>
  <si>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</si>
  <si>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</si>
  <si>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</si>
  <si>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</si>
  <si>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</si>
  <si>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</si>
  <si>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</si>
  <si>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</si>
  <si>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</si>
  <si>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</si>
  <si>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</si>
  <si>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</si>
  <si>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</si>
  <si>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</si>
  <si>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</si>
  <si>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</si>
  <si>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</si>
  <si>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</si>
  <si>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</si>
  <si>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</si>
  <si>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</si>
  <si>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</si>
  <si>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</si>
  <si>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</si>
  <si>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</si>
  <si>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</si>
  <si>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</si>
  <si>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</si>
  <si>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</si>
  <si>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</si>
  <si>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</si>
  <si>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</si>
  <si>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</si>
  <si>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</si>
  <si>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</si>
  <si>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</si>
  <si>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</si>
  <si>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</si>
  <si>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</si>
  <si>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</si>
  <si>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</si>
  <si>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</si>
  <si>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</si>
  <si>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</si>
  <si>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</si>
  <si>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</si>
  <si>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</si>
  <si>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</si>
  <si>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</si>
  <si>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</si>
  <si>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</si>
  <si>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</si>
  <si>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</si>
  <si>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</si>
  <si>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</si>
  <si>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</si>
  <si>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</si>
  <si>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</si>
  <si>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</si>
  <si>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</si>
  <si>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</si>
  <si>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</si>
  <si>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</si>
  <si>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</si>
  <si>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</si>
  <si>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</si>
  <si>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</si>
  <si>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</si>
  <si>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</si>
  <si>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</si>
  <si>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</si>
  <si>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</si>
  <si>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</si>
  <si>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</si>
  <si>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</si>
  <si>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</si>
  <si>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</si>
  <si>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</si>
  <si>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</si>
  <si>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</si>
  <si>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</si>
  <si>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</si>
  <si>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</si>
  <si>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</si>
  <si>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</si>
  <si>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</si>
  <si>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</si>
  <si>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</si>
  <si>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</si>
  <si>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</si>
  <si>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</si>
  <si>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</si>
  <si>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</si>
  <si>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</si>
  <si>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</si>
  <si>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</si>
  <si>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</si>
  <si>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</si>
  <si>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</si>
  <si>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</si>
  <si>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</si>
  <si>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</si>
  <si>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</si>
  <si>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</si>
  <si>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</si>
  <si>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</si>
  <si>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</si>
  <si>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</si>
  <si>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</si>
  <si>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</si>
  <si>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</si>
  <si>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</si>
  <si>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</si>
  <si>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</si>
  <si>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</si>
  <si>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</si>
  <si>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</si>
  <si>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</si>
  <si>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</si>
  <si>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</si>
  <si>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</si>
  <si>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</si>
  <si>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</si>
  <si>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</si>
  <si>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</si>
  <si>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</si>
  <si>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</si>
  <si>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</si>
  <si>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</si>
  <si>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</si>
  <si>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</si>
  <si>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</si>
  <si>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</si>
  <si>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</si>
  <si>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</si>
  <si>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</si>
  <si>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</si>
  <si>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</si>
  <si>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</si>
  <si>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</si>
  <si>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</si>
  <si>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</si>
  <si>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</si>
  <si>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</si>
  <si>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</si>
  <si>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</si>
  <si>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</si>
  <si>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</si>
  <si>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</si>
  <si>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</si>
  <si>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</si>
  <si>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</si>
  <si>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</si>
  <si>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</si>
  <si>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</si>
  <si>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</si>
  <si>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</si>
  <si>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</si>
  <si>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</si>
  <si>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</si>
  <si>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</si>
  <si>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</si>
  <si>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</si>
  <si>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</si>
  <si>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</si>
  <si>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</si>
  <si>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</si>
  <si>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</si>
  <si>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</si>
  <si>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</si>
  <si>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</si>
  <si>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</si>
  <si>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</si>
  <si>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</si>
  <si>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</si>
  <si>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</si>
  <si>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</si>
  <si>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</si>
  <si>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</si>
  <si>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</si>
  <si>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</si>
  <si>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</si>
  <si>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</si>
  <si>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</si>
  <si>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</si>
  <si>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</si>
  <si>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</si>
  <si>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</si>
  <si>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</si>
  <si>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</si>
  <si>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</si>
  <si>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</si>
  <si>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</si>
  <si>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</si>
  <si>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</si>
  <si>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</si>
  <si>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</si>
  <si>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</si>
  <si>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</si>
  <si>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</si>
  <si>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</si>
  <si>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</si>
  <si>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</si>
  <si>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</si>
  <si>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</si>
  <si>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</si>
  <si>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</si>
  <si>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</si>
  <si>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</si>
  <si>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</si>
  <si>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</si>
  <si>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</si>
  <si>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</si>
  <si>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</si>
  <si>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</si>
  <si>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</si>
  <si>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</si>
  <si>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</si>
  <si>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</si>
  <si>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</si>
  <si>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</si>
  <si>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</si>
  <si>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</si>
  <si>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</si>
  <si>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</si>
  <si>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</si>
  <si>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</si>
  <si>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</si>
  <si>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</si>
  <si>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</si>
  <si>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</si>
  <si>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</si>
  <si>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</si>
  <si>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</si>
  <si>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</si>
  <si>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</si>
  <si>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</si>
  <si>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</si>
  <si>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</si>
  <si>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</si>
  <si>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</si>
  <si>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</si>
  <si>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</si>
  <si>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</si>
  <si>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</si>
  <si>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</si>
  <si>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</si>
  <si>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</si>
  <si>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</si>
  <si>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</si>
  <si>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</si>
  <si>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</si>
  <si>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</si>
  <si>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</si>
  <si>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</si>
  <si>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</si>
  <si>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</si>
  <si>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</si>
  <si>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</si>
  <si>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</si>
  <si>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</si>
  <si>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</si>
  <si>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</si>
  <si>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</si>
  <si>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</si>
  <si>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</si>
  <si>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</si>
  <si>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</si>
  <si>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</si>
  <si>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</si>
  <si>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</si>
  <si>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</si>
  <si>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</si>
  <si>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</si>
  <si>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</si>
  <si>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</si>
  <si>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</si>
  <si>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</si>
  <si>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</si>
  <si>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</si>
  <si>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</si>
  <si>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</si>
  <si>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</si>
  <si>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</si>
  <si>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</si>
  <si>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</si>
  <si>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</si>
  <si>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</si>
  <si>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</si>
  <si>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</si>
  <si>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</si>
  <si>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</si>
  <si>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</si>
  <si>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</si>
  <si>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</si>
  <si>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</si>
  <si>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</si>
  <si>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</si>
  <si>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</si>
  <si>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</si>
  <si>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</si>
  <si>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</si>
  <si>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</si>
  <si>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</si>
  <si>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</si>
  <si>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</si>
  <si>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</si>
  <si>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</si>
  <si>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</si>
  <si>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</si>
  <si>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</si>
  <si>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</si>
  <si>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</si>
  <si>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</si>
  <si>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</si>
  <si>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</si>
  <si>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</si>
  <si>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</si>
  <si>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</si>
  <si>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</si>
  <si>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</si>
  <si>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</si>
  <si>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</si>
  <si>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</si>
  <si>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</si>
  <si>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</si>
  <si>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</si>
  <si>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</si>
  <si>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</si>
  <si>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</si>
  <si>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</si>
  <si>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</si>
  <si>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</si>
  <si>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</si>
  <si>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</si>
  <si>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</si>
  <si>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</si>
  <si>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</si>
  <si>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</si>
  <si>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</si>
  <si>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</si>
  <si>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</si>
  <si>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</si>
  <si>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</si>
  <si>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</si>
  <si>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</si>
  <si>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</si>
  <si>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</si>
  <si>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</si>
  <si>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</si>
  <si>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</si>
  <si>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</si>
  <si>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</si>
  <si>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</si>
  <si>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</si>
  <si>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</si>
  <si>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</si>
  <si>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</si>
  <si>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</si>
  <si>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</si>
  <si>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</si>
  <si>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</si>
  <si>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</si>
  <si>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</si>
  <si>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</si>
  <si>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</si>
  <si>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</si>
  <si>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</si>
  <si>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</si>
  <si>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</si>
  <si>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</si>
  <si>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</si>
  <si>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</si>
  <si>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</si>
  <si>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</si>
  <si>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</si>
  <si>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</si>
  <si>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</si>
  <si>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</si>
  <si>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</si>
  <si>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</si>
  <si>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</si>
  <si>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</si>
  <si>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</si>
  <si>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</si>
  <si>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</si>
  <si>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</si>
  <si>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</si>
  <si>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</si>
  <si>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</si>
  <si>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</si>
  <si>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</si>
  <si>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</si>
  <si>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</si>
  <si>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</si>
  <si>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</si>
  <si>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</si>
  <si>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</si>
  <si>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</si>
  <si>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</si>
  <si>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</si>
  <si>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</si>
  <si>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</si>
  <si>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</si>
  <si>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</si>
  <si>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</si>
  <si>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</si>
  <si>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</si>
  <si>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</si>
  <si>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</si>
  <si>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</si>
  <si>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</si>
  <si>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</si>
  <si>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</si>
  <si>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</si>
  <si>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</si>
  <si>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</si>
  <si>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</si>
  <si>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</si>
  <si>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</si>
  <si>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</si>
  <si>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</si>
  <si>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</si>
  <si>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</si>
  <si>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</si>
  <si>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</si>
  <si>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</si>
  <si>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</si>
  <si>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</si>
  <si>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</si>
  <si>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</si>
  <si>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</si>
  <si>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</si>
  <si>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</si>
  <si>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</si>
  <si>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</si>
  <si>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</si>
  <si>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</si>
  <si>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</si>
  <si>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</si>
  <si>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</si>
  <si>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</si>
  <si>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</si>
  <si>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</si>
  <si>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</si>
  <si>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</si>
  <si>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</si>
  <si>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</si>
  <si>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</si>
  <si>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</si>
  <si>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</si>
  <si>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</si>
  <si>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</si>
  <si>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</si>
  <si>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</si>
  <si>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</si>
  <si>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</si>
  <si>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</si>
  <si>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</si>
  <si>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</si>
  <si>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</si>
  <si>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</si>
  <si>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</si>
  <si>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</si>
  <si>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</si>
  <si>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</si>
  <si>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</si>
  <si>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</si>
  <si>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</si>
  <si>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</si>
  <si>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</si>
  <si>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</si>
  <si>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</si>
  <si>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</si>
  <si>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</si>
  <si>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</si>
  <si>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</si>
  <si>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</si>
  <si>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</si>
  <si>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</si>
  <si>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</si>
  <si>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</si>
  <si>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</si>
  <si>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</si>
  <si>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</si>
  <si>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</si>
  <si>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</si>
  <si>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</si>
  <si>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</si>
  <si>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</si>
  <si>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</si>
  <si>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</si>
  <si>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</si>
  <si>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</si>
  <si>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</si>
  <si>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</si>
  <si>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</si>
  <si>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</si>
  <si>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</si>
  <si>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</si>
  <si>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</si>
  <si>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</si>
  <si>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</si>
  <si>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</si>
  <si>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</si>
  <si>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</si>
  <si>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</si>
  <si>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</si>
  <si>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</si>
  <si>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</si>
  <si>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</si>
  <si>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</si>
  <si>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</si>
  <si>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</si>
  <si>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</si>
  <si>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</si>
  <si>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</si>
  <si>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</si>
  <si>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</si>
  <si>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</si>
  <si>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</si>
  <si>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</si>
  <si>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</si>
  <si>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</si>
  <si>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</si>
  <si>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</si>
  <si>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</si>
  <si>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</si>
  <si>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</si>
  <si>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</si>
  <si>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</si>
  <si>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</si>
  <si>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</si>
  <si>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</si>
  <si>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</si>
  <si>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</si>
  <si>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</si>
  <si>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</si>
  <si>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</si>
  <si>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</si>
  <si>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</si>
  <si>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</si>
  <si>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</si>
  <si>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</si>
  <si>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</si>
  <si>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</si>
  <si>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</si>
  <si>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</si>
  <si>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</si>
  <si>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</si>
  <si>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</si>
  <si>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</si>
  <si>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</si>
  <si>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</si>
  <si>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</si>
  <si>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</si>
  <si>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</si>
  <si>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</si>
  <si>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</si>
  <si>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</si>
  <si>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</si>
  <si>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</si>
  <si>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</si>
  <si>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</si>
  <si>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</si>
  <si>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</si>
  <si>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</si>
  <si>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</si>
  <si>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</si>
  <si>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</si>
  <si>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</si>
  <si>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</si>
  <si>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</si>
  <si>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</si>
  <si>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</si>
  <si>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</si>
  <si>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</si>
  <si>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</si>
  <si>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</si>
  <si>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</si>
  <si>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</si>
  <si>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</si>
  <si>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</si>
  <si>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</si>
  <si>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</si>
  <si>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</si>
  <si>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</si>
  <si>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</si>
  <si>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</si>
  <si>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</si>
  <si>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</si>
  <si>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</si>
  <si>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</si>
  <si>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</si>
  <si>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</si>
  <si>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</si>
  <si>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</si>
  <si>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</si>
  <si>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</si>
  <si>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</si>
  <si>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</si>
  <si>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</si>
  <si>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</si>
  <si>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</si>
  <si>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</si>
  <si>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</si>
  <si>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</si>
  <si>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</si>
  <si>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</si>
  <si>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</si>
  <si>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</si>
  <si>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</si>
  <si>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</si>
  <si>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</si>
  <si>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</si>
  <si>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</si>
  <si>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</si>
  <si>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</si>
  <si>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</si>
  <si>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</si>
  <si>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</si>
  <si>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</si>
  <si>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</si>
  <si>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</si>
  <si>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</si>
  <si>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</si>
  <si>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</si>
  <si>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</si>
  <si>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</si>
  <si>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</si>
  <si>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</si>
  <si>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</si>
  <si>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</si>
  <si>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</si>
  <si>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</si>
  <si>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</si>
  <si>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</si>
  <si>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</si>
  <si>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</si>
  <si>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</si>
  <si>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</si>
  <si>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</si>
  <si>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</si>
  <si>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</si>
  <si>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</si>
  <si>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</si>
  <si>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</si>
  <si>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</si>
  <si>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</si>
  <si>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</si>
  <si>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</si>
  <si>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</si>
  <si>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</si>
  <si>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</si>
  <si>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</si>
  <si>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</si>
  <si>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</si>
  <si>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</si>
  <si>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</si>
  <si>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</si>
  <si>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</si>
  <si>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</si>
  <si>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</si>
  <si>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</si>
  <si>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</si>
  <si>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</si>
  <si>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</si>
  <si>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</si>
  <si>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</si>
  <si>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</si>
  <si>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</si>
  <si>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</si>
  <si>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</si>
  <si>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</si>
  <si>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</si>
  <si>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</si>
  <si>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</si>
  <si>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</si>
  <si>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</si>
  <si>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</si>
  <si>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</si>
  <si>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</si>
  <si>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</si>
  <si>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</si>
  <si>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</si>
  <si>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</si>
  <si>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</si>
  <si>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</si>
  <si>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</si>
  <si>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</si>
  <si>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</si>
  <si>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</si>
  <si>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</si>
  <si>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</si>
  <si>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</si>
  <si>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</si>
  <si>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</si>
  <si>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</si>
  <si>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</si>
  <si>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</si>
  <si>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</si>
  <si>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</si>
  <si>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</si>
  <si>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</si>
  <si>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</si>
  <si>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</si>
  <si>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</si>
  <si>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</si>
  <si>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</si>
  <si>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</si>
  <si>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</si>
  <si>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</si>
  <si>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</si>
  <si>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</si>
  <si>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</si>
  <si>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</si>
  <si>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</si>
  <si>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</si>
  <si>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</si>
  <si>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</si>
  <si>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</si>
  <si>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</si>
  <si>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</si>
  <si>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</si>
  <si>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</si>
  <si>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</si>
  <si>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</si>
  <si>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</si>
  <si>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</si>
  <si>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</si>
  <si>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</si>
  <si>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</si>
  <si>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</si>
  <si>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</si>
  <si>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</si>
  <si>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</si>
  <si>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</si>
  <si>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</si>
  <si>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</si>
  <si>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</si>
  <si>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</si>
  <si>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</si>
  <si>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</si>
  <si>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</si>
  <si>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</si>
  <si>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</si>
  <si>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</si>
  <si>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</si>
  <si>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</si>
  <si>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</si>
  <si>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</si>
  <si>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</si>
  <si>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</si>
  <si>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</si>
  <si>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</si>
  <si>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</si>
  <si>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</si>
  <si>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</si>
  <si>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</si>
  <si>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</si>
  <si>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</si>
  <si>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</si>
  <si>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</si>
  <si>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</si>
  <si>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</si>
  <si>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</si>
  <si>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</si>
  <si>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</si>
  <si>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</si>
  <si>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</si>
  <si>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</si>
  <si>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</si>
  <si>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</si>
  <si>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</si>
  <si>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</si>
  <si>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</si>
  <si>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</si>
  <si>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</si>
  <si>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</si>
  <si>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</si>
  <si>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</si>
  <si>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</si>
  <si>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</si>
  <si>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</si>
  <si>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</si>
  <si>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</si>
  <si>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</si>
  <si>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</si>
  <si>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</si>
  <si>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</si>
  <si>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</si>
  <si>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</si>
  <si>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</si>
  <si>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</si>
  <si>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</si>
  <si>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</si>
  <si>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</si>
  <si>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</si>
  <si>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</si>
  <si>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</si>
  <si>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</si>
  <si>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</si>
  <si>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</si>
  <si>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</si>
  <si>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</si>
  <si>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</si>
  <si>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</si>
  <si>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</si>
  <si>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</si>
  <si>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</si>
  <si>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</si>
  <si>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</si>
  <si>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</si>
  <si>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</si>
  <si>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</si>
  <si>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</si>
  <si>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</si>
  <si>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</si>
  <si>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</si>
  <si>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</si>
  <si>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</si>
  <si>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</si>
  <si>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</si>
  <si>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</si>
  <si>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</si>
  <si>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</si>
  <si>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</si>
  <si>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</si>
  <si>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</si>
  <si>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</si>
  <si>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</si>
  <si>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</si>
  <si>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</si>
  <si>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</si>
  <si>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</si>
  <si>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</si>
  <si>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</si>
  <si>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</si>
  <si>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</si>
  <si>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</si>
  <si>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</si>
  <si>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</si>
  <si>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</si>
  <si>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</si>
  <si>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</si>
  <si>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</si>
  <si>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</si>
  <si>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</si>
  <si>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</si>
  <si>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</si>
  <si>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</si>
  <si>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</si>
  <si>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</si>
  <si>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</si>
  <si>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</si>
  <si>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</si>
  <si>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</si>
  <si>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</si>
  <si>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</si>
  <si>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</si>
  <si>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</si>
  <si>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</si>
  <si>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</si>
  <si>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</si>
  <si>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</si>
  <si>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</si>
  <si>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</si>
  <si>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</si>
  <si>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</si>
  <si>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</si>
  <si>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</si>
  <si>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</si>
  <si>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</si>
  <si>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</si>
  <si>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</si>
  <si>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</si>
  <si>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</si>
  <si>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</si>
  <si>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</si>
  <si>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</si>
  <si>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</si>
  <si>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</si>
  <si>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</si>
  <si>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</si>
  <si>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</si>
  <si>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</si>
  <si>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</si>
  <si>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</si>
  <si>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</si>
  <si>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</si>
  <si>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</si>
  <si>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</si>
  <si>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</si>
  <si>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</si>
  <si>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</si>
  <si>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</si>
  <si>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</si>
  <si>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</si>
  <si>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</si>
  <si>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</si>
  <si>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</si>
  <si>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</si>
  <si>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</si>
  <si>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</si>
  <si>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</si>
  <si>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</si>
  <si>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</si>
  <si>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</si>
  <si>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</si>
  <si>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</si>
  <si>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</si>
  <si>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</si>
  <si>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</si>
  <si>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</si>
  <si>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</si>
  <si>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</si>
  <si>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</si>
  <si>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</si>
  <si>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</si>
  <si>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</si>
  <si>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</si>
  <si>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</si>
  <si>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</si>
  <si>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</si>
  <si>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</si>
  <si>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</si>
  <si>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</si>
  <si>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</si>
  <si>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</si>
  <si>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</si>
  <si>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</si>
  <si>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</si>
  <si>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</si>
  <si>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</si>
  <si>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</si>
  <si>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</si>
  <si>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</si>
  <si>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</si>
  <si>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</si>
  <si>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</si>
  <si>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</si>
  <si>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</si>
  <si>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</si>
  <si>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</si>
  <si>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</si>
  <si>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</si>
  <si>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</si>
  <si>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</si>
  <si>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</si>
  <si>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</si>
  <si>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</si>
  <si>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</si>
  <si>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</si>
  <si>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</si>
  <si>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</si>
  <si>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</si>
  <si>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</si>
  <si>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</si>
  <si>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</si>
  <si>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</si>
  <si>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</si>
  <si>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</si>
  <si>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</si>
  <si>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</si>
  <si>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</si>
  <si>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</si>
  <si>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</si>
  <si>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</si>
  <si>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</si>
  <si>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</si>
  <si>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</si>
  <si>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</si>
  <si>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</si>
  <si>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</si>
  <si>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</si>
  <si>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</si>
  <si>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</si>
  <si>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</si>
  <si>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</si>
  <si>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</si>
  <si>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</si>
  <si>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</si>
  <si>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</si>
  <si>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</si>
  <si>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</si>
  <si>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</si>
  <si>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</si>
  <si>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</si>
  <si>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</si>
  <si>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</si>
  <si>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</si>
  <si>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</si>
  <si>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</si>
  <si>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</si>
  <si>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</si>
  <si>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</si>
  <si>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</si>
  <si>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</si>
  <si>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</si>
  <si>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</si>
  <si>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</si>
  <si>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</si>
  <si>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</si>
  <si>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</si>
  <si>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</si>
  <si>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</si>
  <si>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</si>
  <si>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</si>
  <si>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</si>
  <si>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</si>
  <si>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</si>
  <si>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</si>
  <si>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</si>
  <si>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</si>
  <si>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</si>
  <si>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</si>
  <si>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</si>
  <si>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</si>
  <si>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</si>
  <si>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</si>
  <si>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</si>
  <si>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</si>
  <si>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</si>
  <si>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</si>
  <si>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</si>
  <si>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</si>
  <si>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</si>
  <si>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</si>
  <si>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</si>
  <si>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</si>
  <si>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</si>
  <si>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</si>
  <si>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</si>
  <si>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</si>
  <si>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</si>
  <si>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</si>
  <si>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</si>
  <si>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</si>
  <si>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</si>
  <si>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</si>
  <si>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</si>
  <si>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</si>
  <si>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</si>
  <si>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</si>
  <si>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</si>
  <si>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</si>
  <si>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</si>
  <si>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</si>
  <si>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</si>
  <si>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</si>
  <si>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</si>
  <si>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</si>
  <si>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</si>
  <si>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</si>
  <si>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</si>
  <si>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</si>
  <si>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</si>
  <si>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</si>
  <si>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</si>
  <si>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</si>
  <si>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</si>
  <si>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</si>
  <si>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</si>
  <si>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</si>
  <si>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</si>
  <si>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</si>
  <si>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</si>
  <si>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</si>
  <si>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</si>
  <si>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</si>
  <si>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</si>
  <si>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</si>
  <si>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</si>
  <si>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</si>
  <si>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</si>
  <si>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</si>
  <si>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</si>
  <si>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</si>
  <si>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</si>
  <si>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</si>
  <si>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</si>
  <si>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</si>
  <si>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</si>
  <si>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</si>
  <si>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</si>
  <si>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</si>
  <si>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</si>
  <si>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</si>
  <si>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</si>
  <si>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</si>
  <si>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</si>
  <si>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</si>
  <si>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</si>
  <si>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</si>
  <si>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</si>
  <si>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</si>
  <si>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</si>
  <si>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</si>
  <si>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</si>
  <si>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</si>
  <si>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</si>
  <si>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</si>
  <si>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</si>
  <si>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</si>
  <si>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</si>
  <si>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</si>
  <si>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</si>
  <si>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</si>
  <si>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</si>
  <si>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</si>
  <si>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</si>
  <si>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</si>
  <si>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</si>
  <si>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</si>
  <si>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</si>
  <si>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</si>
  <si>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</si>
  <si>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</si>
  <si>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</si>
  <si>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</si>
  <si>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</si>
  <si>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</si>
  <si>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</si>
  <si>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</si>
  <si>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</si>
  <si>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</si>
  <si>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</si>
  <si>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</si>
  <si>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</si>
  <si>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</si>
  <si>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</si>
  <si>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</si>
  <si>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</si>
  <si>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</si>
  <si>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</si>
  <si>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</si>
  <si>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</si>
  <si>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</si>
  <si>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</si>
  <si>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</si>
  <si>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</si>
  <si>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</si>
  <si>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</si>
  <si>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</si>
  <si>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</si>
  <si>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</si>
  <si>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</si>
  <si>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</si>
  <si>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</si>
  <si>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</si>
  <si>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</si>
  <si>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</si>
  <si>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</si>
  <si>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</si>
  <si>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</si>
  <si>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</si>
  <si>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</si>
  <si>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</si>
  <si>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</si>
  <si>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</si>
  <si>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</si>
  <si>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</si>
  <si>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</si>
  <si>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</si>
  <si>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</si>
  <si>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</si>
  <si>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</si>
  <si>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</si>
  <si>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</si>
  <si>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</si>
  <si>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</si>
  <si>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</si>
  <si>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</si>
  <si>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</si>
  <si>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</si>
  <si>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</si>
  <si>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</si>
  <si>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</si>
  <si>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</si>
  <si>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</si>
  <si>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</si>
  <si>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</si>
  <si>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</si>
  <si>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</si>
  <si>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</si>
  <si>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</si>
  <si>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</si>
  <si>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</si>
  <si>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</si>
  <si>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</si>
  <si>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</si>
  <si>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</si>
  <si>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</si>
  <si>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</si>
  <si>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</si>
  <si>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</si>
  <si>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</si>
  <si>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</si>
  <si>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</si>
  <si>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</si>
  <si>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</si>
  <si>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</si>
  <si>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</si>
  <si>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</si>
  <si>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</si>
  <si>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</si>
  <si>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</si>
  <si>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</si>
  <si>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</si>
  <si>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</si>
  <si>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</si>
  <si>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</si>
  <si>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</si>
  <si>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</si>
  <si>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</si>
  <si>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</si>
  <si>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</si>
  <si>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</si>
  <si>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</si>
  <si>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</si>
  <si>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</si>
  <si>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</si>
  <si>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</si>
  <si>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</si>
  <si>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</si>
  <si>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</si>
  <si>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</si>
  <si>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</si>
  <si>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</si>
  <si>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</si>
  <si>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</si>
  <si>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</si>
  <si>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</si>
  <si>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</si>
  <si>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</si>
  <si>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</si>
  <si>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</si>
  <si>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</si>
  <si>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</si>
  <si>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</si>
  <si>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</si>
  <si>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</si>
  <si>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</si>
  <si>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</si>
  <si>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</si>
  <si>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</si>
  <si>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</si>
  <si>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</si>
  <si>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</si>
  <si>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</si>
  <si>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</si>
  <si>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</si>
  <si>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</si>
  <si>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</si>
  <si>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</si>
  <si>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</si>
  <si>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</si>
  <si>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</si>
  <si>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</si>
  <si>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</si>
  <si>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</si>
  <si>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</si>
  <si>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</si>
  <si>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</si>
  <si>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</si>
  <si>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</si>
  <si>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</si>
  <si>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</si>
  <si>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</si>
  <si>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</si>
  <si>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</si>
  <si>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</si>
  <si>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</si>
  <si>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</si>
  <si>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</si>
  <si>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</si>
  <si>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</si>
  <si>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</si>
  <si>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</si>
  <si>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</si>
  <si>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</si>
  <si>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</si>
  <si>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</si>
  <si>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</si>
  <si>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</si>
  <si>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</si>
  <si>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</si>
  <si>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</si>
  <si>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</si>
  <si>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</si>
  <si>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</si>
  <si>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</si>
  <si>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</si>
  <si>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</si>
  <si>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</si>
  <si>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</si>
  <si>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</si>
  <si>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</si>
  <si>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</si>
  <si>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</si>
  <si>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</si>
  <si>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</si>
  <si>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</si>
  <si>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</si>
  <si>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</si>
  <si>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</si>
  <si>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</si>
  <si>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</si>
  <si>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</si>
  <si>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</si>
  <si>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</si>
  <si>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</si>
  <si>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</si>
  <si>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</si>
  <si>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</si>
  <si>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</si>
  <si>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</si>
  <si>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</si>
  <si>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</si>
  <si>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</si>
  <si>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</si>
  <si>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</si>
  <si>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</si>
  <si>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</si>
  <si>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</si>
  <si>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</si>
  <si>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</si>
  <si>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</si>
  <si>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</si>
  <si>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</si>
  <si>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</si>
  <si>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</si>
  <si>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</si>
  <si>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</si>
  <si>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</si>
  <si>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</si>
  <si>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</si>
  <si>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</si>
  <si>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</si>
  <si>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</si>
  <si>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</si>
  <si>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</si>
  <si>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</si>
  <si>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</si>
  <si>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</si>
  <si>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</si>
  <si>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</si>
  <si>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</si>
  <si>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</si>
  <si>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</si>
  <si>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</si>
  <si>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</si>
  <si>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</si>
  <si>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</si>
  <si>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</si>
  <si>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</si>
  <si>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</si>
  <si>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</si>
  <si>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</si>
  <si>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</si>
  <si>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</si>
  <si>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</si>
  <si>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</si>
  <si>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</si>
  <si>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</si>
  <si>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</si>
  <si>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</si>
  <si>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</si>
  <si>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</si>
  <si>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</si>
  <si>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</si>
  <si>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</si>
  <si>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</si>
  <si>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</si>
  <si>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</si>
  <si>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</si>
  <si>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</si>
  <si>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</si>
  <si>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</si>
  <si>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</si>
  <si>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</si>
  <si>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</si>
  <si>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</si>
  <si>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</si>
  <si>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</si>
  <si>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</si>
  <si>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</si>
  <si>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</si>
  <si>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</si>
  <si>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</si>
  <si>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</si>
  <si>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</si>
  <si>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</si>
  <si>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</si>
  <si>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</si>
  <si>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</si>
  <si>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</si>
  <si>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</si>
  <si>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</si>
  <si>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</si>
  <si>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</si>
  <si>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</si>
  <si>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</si>
  <si>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</si>
  <si>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</si>
  <si>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</si>
  <si>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</si>
  <si>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</si>
  <si>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</si>
  <si>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</si>
  <si>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</si>
  <si>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</si>
  <si>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</si>
  <si>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</si>
  <si>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</si>
  <si>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</si>
  <si>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</si>
  <si>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</si>
  <si>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</si>
  <si>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</si>
  <si>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</si>
  <si>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</si>
  <si>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</si>
  <si>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</si>
  <si>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</si>
  <si>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</si>
  <si>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</si>
  <si>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</si>
  <si>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</si>
  <si>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</si>
  <si>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</si>
  <si>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</si>
  <si>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</si>
  <si>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</si>
  <si>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</si>
  <si>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</si>
  <si>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</si>
  <si>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</si>
  <si>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</si>
  <si>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</si>
  <si>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</si>
  <si>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</si>
  <si>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</si>
  <si>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</si>
  <si>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</si>
  <si>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</si>
  <si>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</si>
  <si>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</si>
  <si>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</si>
  <si>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</si>
  <si>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</si>
  <si>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</si>
  <si>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</si>
  <si>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</si>
  <si>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</si>
  <si>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</si>
  <si>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</si>
  <si>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</si>
  <si>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</si>
  <si>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</si>
  <si>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</si>
  <si>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</si>
  <si>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</si>
  <si>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</si>
  <si>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</si>
  <si>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</si>
  <si>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</si>
  <si>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</si>
  <si>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</si>
  <si>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</si>
  <si>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</si>
  <si>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</si>
  <si>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</si>
  <si>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</si>
  <si>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</si>
  <si>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</si>
  <si>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</si>
  <si>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</si>
  <si>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</si>
  <si>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</si>
  <si>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</si>
  <si>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</si>
  <si>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</si>
  <si>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</si>
  <si>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</si>
  <si>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</si>
  <si>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</si>
  <si>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</si>
  <si>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</si>
  <si>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</si>
  <si>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</si>
  <si>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</si>
  <si>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</si>
  <si>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</si>
  <si>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</si>
  <si>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</si>
  <si>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</si>
  <si>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</si>
  <si>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</si>
  <si>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</si>
  <si>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</si>
  <si>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</si>
  <si>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</si>
  <si>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</si>
  <si>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</si>
  <si>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</si>
  <si>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</si>
  <si>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</si>
  <si>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</si>
  <si>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</si>
  <si>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</si>
  <si>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</si>
  <si>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</si>
  <si>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</si>
  <si>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</si>
  <si>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</si>
  <si>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</si>
  <si>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</si>
  <si>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</si>
  <si>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</si>
  <si>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</si>
  <si>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</si>
  <si>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</si>
  <si>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</si>
  <si>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</si>
  <si>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</si>
  <si>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</si>
  <si>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</si>
  <si>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</si>
  <si>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</si>
  <si>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</si>
  <si>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</si>
  <si>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</si>
  <si>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</si>
  <si>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</si>
  <si>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</si>
  <si>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</si>
  <si>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</si>
  <si>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</si>
  <si>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</si>
  <si>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</si>
  <si>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</si>
  <si>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</si>
  <si>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</si>
  <si>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</si>
  <si>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</si>
  <si>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</si>
  <si>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</si>
  <si>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</si>
  <si>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</si>
  <si>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</si>
  <si>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</si>
  <si>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</si>
  <si>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</si>
  <si>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</si>
  <si>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</si>
  <si>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</si>
  <si>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</si>
  <si>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</si>
  <si>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</si>
  <si>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</si>
  <si>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</si>
  <si>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</si>
  <si>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</si>
  <si>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</si>
  <si>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</si>
  <si>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</si>
  <si>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</si>
  <si>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</si>
  <si>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</si>
  <si>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</si>
  <si>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</si>
  <si>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</si>
  <si>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</si>
  <si>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</si>
  <si>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</si>
  <si>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</si>
  <si>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</si>
  <si>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</si>
  <si>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</si>
  <si>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</si>
  <si>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</si>
  <si>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</si>
  <si>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</si>
  <si>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</si>
  <si>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</si>
  <si>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</si>
  <si>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</si>
  <si>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</si>
  <si>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</si>
  <si>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</si>
  <si>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</si>
  <si>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</si>
  <si>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</si>
  <si>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</si>
  <si>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</si>
  <si>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</si>
  <si>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</si>
  <si>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</si>
  <si>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</si>
  <si>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</si>
  <si>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</si>
  <si>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</si>
  <si>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</si>
  <si>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</si>
  <si>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</si>
  <si>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</si>
  <si>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</si>
  <si>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</si>
  <si>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</si>
  <si>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</si>
  <si>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</si>
  <si>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</si>
  <si>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</si>
  <si>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</si>
  <si>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</si>
  <si>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</si>
  <si>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</si>
  <si>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</si>
  <si>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</si>
  <si>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</si>
  <si>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</si>
  <si>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</si>
  <si>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</si>
  <si>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</si>
  <si>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</si>
  <si>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</si>
  <si>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</si>
  <si>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</si>
  <si>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</si>
  <si>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</si>
  <si>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</si>
  <si>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</si>
  <si>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</si>
  <si>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</si>
  <si>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</si>
  <si>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</si>
  <si>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</si>
  <si>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</si>
  <si>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</si>
  <si>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</si>
  <si>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</si>
  <si>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</si>
  <si>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</si>
  <si>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</si>
  <si>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</si>
  <si>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</si>
  <si>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</si>
  <si>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</si>
  <si>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</si>
  <si>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</si>
  <si>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</si>
  <si>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</si>
  <si>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</si>
  <si>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</si>
  <si>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</si>
  <si>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</si>
  <si>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</si>
  <si>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</si>
  <si>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</si>
  <si>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</si>
  <si>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</si>
  <si>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</si>
  <si>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</si>
  <si>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</si>
  <si>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</si>
  <si>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</si>
  <si>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</si>
  <si>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</si>
  <si>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</si>
  <si>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</si>
  <si>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</si>
  <si>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</si>
  <si>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</si>
  <si>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</si>
  <si>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</si>
  <si>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</si>
  <si>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</si>
  <si>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</si>
  <si>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</si>
  <si>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</si>
  <si>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</si>
  <si>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</si>
  <si>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</si>
  <si>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</si>
  <si>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</si>
  <si>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</si>
  <si>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</si>
  <si>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</si>
  <si>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</si>
  <si>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</si>
  <si>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</si>
  <si>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</si>
  <si>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</si>
  <si>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</si>
  <si>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</si>
  <si>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</si>
  <si>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</si>
  <si>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</si>
  <si>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</si>
  <si>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</si>
  <si>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</si>
  <si>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</si>
  <si>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</si>
  <si>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</si>
  <si>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</si>
  <si>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</si>
  <si>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</si>
  <si>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</si>
  <si>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</si>
  <si>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</si>
  <si>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</si>
  <si>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</si>
  <si>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</si>
  <si>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</si>
  <si>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</si>
  <si>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</si>
  <si>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</si>
  <si>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</si>
  <si>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</si>
  <si>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</si>
  <si>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</si>
  <si>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</si>
  <si>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</si>
  <si>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</si>
  <si>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</si>
  <si>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</si>
  <si>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</si>
  <si>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</si>
  <si>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</si>
  <si>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</si>
  <si>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</si>
  <si>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</si>
  <si>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</si>
  <si>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</si>
  <si>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</si>
  <si>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</si>
  <si>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</si>
  <si>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</si>
  <si>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</si>
  <si>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</si>
  <si>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</si>
  <si>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</si>
  <si>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</si>
  <si>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</si>
  <si>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</si>
  <si>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</si>
  <si>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</si>
  <si>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</si>
  <si>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</si>
  <si>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</si>
  <si>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</si>
  <si>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</si>
  <si>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</si>
  <si>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</si>
  <si>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</si>
  <si>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</si>
  <si>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</si>
  <si>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</si>
  <si>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</si>
  <si>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</si>
  <si>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</si>
  <si>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</si>
  <si>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</si>
  <si>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</si>
  <si>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</si>
  <si>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</si>
  <si>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</si>
  <si>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</si>
  <si>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</si>
  <si>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</si>
  <si>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</si>
  <si>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</si>
  <si>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</si>
  <si>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</si>
  <si>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</si>
  <si>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</si>
  <si>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</si>
  <si>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</si>
  <si>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</si>
  <si>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</si>
  <si>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</si>
  <si>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</si>
  <si>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</si>
  <si>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</si>
  <si>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</si>
  <si>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</si>
  <si>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</si>
  <si>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</si>
  <si>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</si>
  <si>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</si>
  <si>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</si>
  <si>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</si>
  <si>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</si>
  <si>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</si>
  <si>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</si>
  <si>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</si>
  <si>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</si>
  <si>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</si>
  <si>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</si>
  <si>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</si>
  <si>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</si>
  <si>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</si>
  <si>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</si>
  <si>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</si>
  <si>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</si>
  <si>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</si>
  <si>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</si>
  <si>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</si>
  <si>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</si>
  <si>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</si>
  <si>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</si>
  <si>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</si>
  <si>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</si>
  <si>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</si>
  <si>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</si>
  <si>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</si>
  <si>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</si>
  <si>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</si>
  <si>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</si>
  <si>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</si>
  <si>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</si>
  <si>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</si>
  <si>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</si>
  <si>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</si>
  <si>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</si>
  <si>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</si>
  <si>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</si>
  <si>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</si>
  <si>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</si>
  <si>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</si>
  <si>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</si>
  <si>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</si>
  <si>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</si>
  <si>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</si>
  <si>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</si>
  <si>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</si>
  <si>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</si>
  <si>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</si>
  <si>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</si>
  <si>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</si>
  <si>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</si>
  <si>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</si>
  <si>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</si>
  <si>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</si>
  <si>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</si>
  <si>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</si>
  <si>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</si>
  <si>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</si>
  <si>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</si>
  <si>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</si>
  <si>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</si>
  <si>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</si>
  <si>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</si>
  <si>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</si>
  <si>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</si>
  <si>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</si>
  <si>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</si>
  <si>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</si>
  <si>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</si>
  <si>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</si>
  <si>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</si>
  <si>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</si>
  <si>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</si>
  <si>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</si>
  <si>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</si>
  <si>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</si>
  <si>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</si>
  <si>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</si>
  <si>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</si>
  <si>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</si>
  <si>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</si>
  <si>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</si>
  <si>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</si>
  <si>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</si>
  <si>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</si>
  <si>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</si>
  <si>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</si>
  <si>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</si>
  <si>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</si>
  <si>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</si>
  <si>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</si>
  <si>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</si>
  <si>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</si>
  <si>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</si>
  <si>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</si>
  <si>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</si>
  <si>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</si>
  <si>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</si>
  <si>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</si>
  <si>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</si>
  <si>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</si>
  <si>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</si>
  <si>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</si>
  <si>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</si>
  <si>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</si>
  <si>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</si>
  <si>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</si>
  <si>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</si>
  <si>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</si>
  <si>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</si>
  <si>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</si>
  <si>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</si>
  <si>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</si>
  <si>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</si>
  <si>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</si>
  <si>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</si>
  <si>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</si>
  <si>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</si>
  <si>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</si>
  <si>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</si>
  <si>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</si>
  <si>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</si>
  <si>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</si>
  <si>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</si>
  <si>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</si>
  <si>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</si>
  <si>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</si>
  <si>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</si>
  <si>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</si>
  <si>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</si>
  <si>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</si>
  <si>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</si>
  <si>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</si>
  <si>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</si>
  <si>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</si>
  <si>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</si>
  <si>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</si>
  <si>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</si>
  <si>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</si>
  <si>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</si>
  <si>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</si>
  <si>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</si>
  <si>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</si>
  <si>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</si>
  <si>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</si>
  <si>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</si>
  <si>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</si>
  <si>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</si>
  <si>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</si>
  <si>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</si>
  <si>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</si>
  <si>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</si>
  <si>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</si>
  <si>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</si>
  <si>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</si>
  <si>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</si>
  <si>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</si>
  <si>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</si>
  <si>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</si>
  <si>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</si>
  <si>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</si>
  <si>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</si>
  <si>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</si>
  <si>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</si>
  <si>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</si>
  <si>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</si>
  <si>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</si>
  <si>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</si>
  <si>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</si>
  <si>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</si>
  <si>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</si>
  <si>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</si>
  <si>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</si>
  <si>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</si>
  <si>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</si>
  <si>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</si>
  <si>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</si>
  <si>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</si>
  <si>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</si>
  <si>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</si>
  <si>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</si>
  <si>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</si>
  <si>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</si>
  <si>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</si>
  <si>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</si>
  <si>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</si>
  <si>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</si>
  <si>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</si>
  <si>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</si>
  <si>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</si>
  <si>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</si>
  <si>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</si>
  <si>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</si>
  <si>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</si>
  <si>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</si>
  <si>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</si>
  <si>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</si>
  <si>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</si>
  <si>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</si>
  <si>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</si>
  <si>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</si>
  <si>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</si>
  <si>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</si>
  <si>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</si>
  <si>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</si>
  <si>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</si>
  <si>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</si>
  <si>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</si>
  <si>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</si>
  <si>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</si>
  <si>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</si>
  <si>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</si>
  <si>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</si>
  <si>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</si>
  <si>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</si>
  <si>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</si>
  <si>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</si>
  <si>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</si>
  <si>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</si>
  <si>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</si>
  <si>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</si>
  <si>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</si>
  <si>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</si>
  <si>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</si>
  <si>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</si>
  <si>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</si>
  <si>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</si>
  <si>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</si>
  <si>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</si>
  <si>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</si>
  <si>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</si>
  <si>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</si>
  <si>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</si>
  <si>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</si>
  <si>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</si>
  <si>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</si>
  <si>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</si>
  <si>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</si>
  <si>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</si>
  <si>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</si>
  <si>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</si>
  <si>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</si>
  <si>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</si>
  <si>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</si>
  <si>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</si>
  <si>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</si>
  <si>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</si>
  <si>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</si>
  <si>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</si>
  <si>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</si>
  <si>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</si>
  <si>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</si>
  <si>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</si>
  <si>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</si>
  <si>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</si>
  <si>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</si>
  <si>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</si>
  <si>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</si>
  <si>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</si>
  <si>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</si>
  <si>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</si>
  <si>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</si>
  <si>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</si>
  <si>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</si>
  <si>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</si>
  <si>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</si>
  <si>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</si>
  <si>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</si>
  <si>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</si>
  <si>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</si>
  <si>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</si>
  <si>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</si>
  <si>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</si>
  <si>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</si>
  <si>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</si>
  <si>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</si>
  <si>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</si>
  <si>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</si>
  <si>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</si>
  <si>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</si>
  <si>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</si>
  <si>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</si>
  <si>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</si>
  <si>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</si>
  <si>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</si>
  <si>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</si>
  <si>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</si>
  <si>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</si>
  <si>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</si>
  <si>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</si>
  <si>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</si>
  <si>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</si>
  <si>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</si>
  <si>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</si>
  <si>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</si>
  <si>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</si>
  <si>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</si>
  <si>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</si>
  <si>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</si>
  <si>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</si>
  <si>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</si>
  <si>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</si>
  <si>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</si>
  <si>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</si>
  <si>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</si>
  <si>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</si>
  <si>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</si>
  <si>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</si>
  <si>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</si>
  <si>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</si>
  <si>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</si>
  <si>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</si>
  <si>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</si>
  <si>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</si>
  <si>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</si>
  <si>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</si>
  <si>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</si>
  <si>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</si>
  <si>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</si>
  <si>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</si>
  <si>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</si>
  <si>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</si>
  <si>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</si>
  <si>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</si>
  <si>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</si>
  <si>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</si>
  <si>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</si>
  <si>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</si>
  <si>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</si>
  <si>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</si>
  <si>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</si>
  <si>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</si>
  <si>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</si>
  <si>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</si>
  <si>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</si>
  <si>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</si>
  <si>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</si>
  <si>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</si>
  <si>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</si>
  <si>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</si>
  <si>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</si>
  <si>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</si>
  <si>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</si>
  <si>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</si>
  <si>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</si>
  <si>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</si>
  <si>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</si>
  <si>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</si>
  <si>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</si>
  <si>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</si>
  <si>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</si>
  <si>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</si>
  <si>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</si>
  <si>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</si>
  <si>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</si>
  <si>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</si>
  <si>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</si>
  <si>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</si>
  <si>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</si>
  <si>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</si>
  <si>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</si>
  <si>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</si>
  <si>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</si>
  <si>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</si>
  <si>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</si>
  <si>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</si>
  <si>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</si>
  <si>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</si>
  <si>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</si>
  <si>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</si>
  <si>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</si>
  <si>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</si>
  <si>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</si>
  <si>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</si>
  <si>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</si>
  <si>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</si>
  <si>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</si>
  <si>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</si>
  <si>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</si>
  <si>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</si>
  <si>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</si>
  <si>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</si>
  <si>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</si>
  <si>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</si>
  <si>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</si>
  <si>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</si>
  <si>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</si>
  <si>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</si>
  <si>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</si>
  <si>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</si>
  <si>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</si>
  <si>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</si>
  <si>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</si>
  <si>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</si>
  <si>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</si>
  <si>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</si>
  <si>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</si>
  <si>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</si>
  <si>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</si>
  <si>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</si>
  <si>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</si>
  <si>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</si>
  <si>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</si>
  <si>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</si>
  <si>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</si>
  <si>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</si>
  <si>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</si>
  <si>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</si>
  <si>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</si>
  <si>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</si>
  <si>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</si>
  <si>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</si>
  <si>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</si>
  <si>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</si>
  <si>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</si>
  <si>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</si>
  <si>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</si>
  <si>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</si>
  <si>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</si>
  <si>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</si>
  <si>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</si>
  <si>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</si>
  <si>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</si>
  <si>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</si>
  <si>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</si>
  <si>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</si>
  <si>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</si>
  <si>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</si>
  <si>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</si>
  <si>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</si>
  <si>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</si>
  <si>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</si>
  <si>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</si>
  <si>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</si>
  <si>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</si>
  <si>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</si>
  <si>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</si>
  <si>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</si>
  <si>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</si>
  <si>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</si>
  <si>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</si>
  <si>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</si>
  <si>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</si>
  <si>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</si>
  <si>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</si>
  <si>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</si>
  <si>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</si>
  <si>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</si>
  <si>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</si>
  <si>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</si>
  <si>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</si>
  <si>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</si>
  <si>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</si>
  <si>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</si>
  <si>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</si>
  <si>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</si>
  <si>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</si>
  <si>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</si>
  <si>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</si>
  <si>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</si>
  <si>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</si>
  <si>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</si>
  <si>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</si>
  <si>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</si>
  <si>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</si>
  <si>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</si>
  <si>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</si>
  <si>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</si>
  <si>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</si>
  <si>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</si>
  <si>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</si>
  <si>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</si>
  <si>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</si>
  <si>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</si>
  <si>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</si>
  <si>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</si>
  <si>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</si>
  <si>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</si>
  <si>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</si>
  <si>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</si>
  <si>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</si>
  <si>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</si>
  <si>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</si>
  <si>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</si>
  <si>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</si>
  <si>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</si>
  <si>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</si>
  <si>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</si>
  <si>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</si>
  <si>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</si>
  <si>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</si>
  <si>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</si>
  <si>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</si>
  <si>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</si>
  <si>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</si>
  <si>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</si>
  <si>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</si>
  <si>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</si>
  <si>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</si>
  <si>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</si>
  <si>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</si>
  <si>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</si>
  <si>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</si>
  <si>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</si>
  <si>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</si>
  <si>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</si>
  <si>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</si>
  <si>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</si>
  <si>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</si>
  <si>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</si>
  <si>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</si>
  <si>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</si>
  <si>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</si>
  <si>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</si>
  <si>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</si>
  <si>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</si>
  <si>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</si>
  <si>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</si>
  <si>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</si>
  <si>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</si>
  <si>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</si>
  <si>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</si>
  <si>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</si>
  <si>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</si>
  <si>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</si>
  <si>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</si>
  <si>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</si>
  <si>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</si>
  <si>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</si>
  <si>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</si>
  <si>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</si>
  <si>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</si>
  <si>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</si>
  <si>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</si>
  <si>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</si>
  <si>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</si>
  <si>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</si>
  <si>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</si>
  <si>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</si>
  <si>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</si>
  <si>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</si>
  <si>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</si>
  <si>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</si>
  <si>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</si>
  <si>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</si>
  <si>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</si>
  <si>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</si>
  <si>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</si>
  <si>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</si>
  <si>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</si>
  <si>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</si>
  <si>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</si>
  <si>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</si>
  <si>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</si>
  <si>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</si>
  <si>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</si>
  <si>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</si>
  <si>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</si>
  <si>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</si>
  <si>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</si>
  <si>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</si>
  <si>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</si>
  <si>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</si>
  <si>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</si>
  <si>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</si>
  <si>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</si>
  <si>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</si>
  <si>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</si>
  <si>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</si>
  <si>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</si>
  <si>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</si>
  <si>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</si>
  <si>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</si>
  <si>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</si>
  <si>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</si>
  <si>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</si>
  <si>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</si>
  <si>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</si>
  <si>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</si>
  <si>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</si>
  <si>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</si>
  <si>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</si>
  <si>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</si>
  <si>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</si>
  <si>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</si>
  <si>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</si>
  <si>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</si>
  <si>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</si>
  <si>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</si>
  <si>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</si>
  <si>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</si>
  <si>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</si>
  <si>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</si>
  <si>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</si>
  <si>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</si>
  <si>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</si>
  <si>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</si>
  <si>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</si>
  <si>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</si>
  <si>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</si>
  <si>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</si>
  <si>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</si>
  <si>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</si>
  <si>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</si>
  <si>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</si>
  <si>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</si>
  <si>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</si>
  <si>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</si>
  <si>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</si>
  <si>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</si>
  <si>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</si>
  <si>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</si>
  <si>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</si>
  <si>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</si>
  <si>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</si>
  <si>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</si>
  <si>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</si>
  <si>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</si>
  <si>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</si>
  <si>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</si>
  <si>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</si>
  <si>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</si>
  <si>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</si>
  <si>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</si>
  <si>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</si>
  <si>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</si>
  <si>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</si>
  <si>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</si>
  <si>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</si>
  <si>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</si>
  <si>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</si>
  <si>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</si>
  <si>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</si>
  <si>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</si>
  <si>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</si>
  <si>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</si>
  <si>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</si>
  <si>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</si>
  <si>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</si>
  <si>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</si>
  <si>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</si>
  <si>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</si>
  <si>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</si>
  <si>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</si>
  <si>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</si>
  <si>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</si>
  <si>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</si>
  <si>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</si>
  <si>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</si>
  <si>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</si>
  <si>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</si>
  <si>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</si>
  <si>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</si>
  <si>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</si>
  <si>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</si>
  <si>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</si>
  <si>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</si>
  <si>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</si>
  <si>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</si>
  <si>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</si>
  <si>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</si>
  <si>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</si>
  <si>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</si>
  <si>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</si>
  <si>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</si>
  <si>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</si>
  <si>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</si>
  <si>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</si>
  <si>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</si>
  <si>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</si>
  <si>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</si>
  <si>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</si>
  <si>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</si>
  <si>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</si>
  <si>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</si>
  <si>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</si>
  <si>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</si>
  <si>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</si>
  <si>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</si>
  <si>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</si>
  <si>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</si>
  <si>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</si>
  <si>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</si>
  <si>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</si>
  <si>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</si>
  <si>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</si>
  <si>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</si>
  <si>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</si>
  <si>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</si>
  <si>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</si>
  <si>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</si>
  <si>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</si>
  <si>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</si>
  <si>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</si>
  <si>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</si>
  <si>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</si>
  <si>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</si>
  <si>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</si>
  <si>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</si>
  <si>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</si>
  <si>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</si>
  <si>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</si>
  <si>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</si>
  <si>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</si>
  <si>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</si>
  <si>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</si>
  <si>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</si>
  <si>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</si>
  <si>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</si>
  <si>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</si>
  <si>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</si>
  <si>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</si>
  <si>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</si>
  <si>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</si>
  <si>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</si>
  <si>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</si>
  <si>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</si>
  <si>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</si>
  <si>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</si>
  <si>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</si>
  <si>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</si>
  <si>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</si>
  <si>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</si>
  <si>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</si>
  <si>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</si>
  <si>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</si>
  <si>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</si>
  <si>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</si>
  <si>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</si>
  <si>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</si>
  <si>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</si>
  <si>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</si>
  <si>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</si>
  <si>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</si>
  <si>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</si>
  <si>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</si>
  <si>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</si>
  <si>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</si>
  <si>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</si>
  <si>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</si>
  <si>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</si>
  <si>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</si>
  <si>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</si>
  <si>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</si>
  <si>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</si>
  <si>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</si>
  <si>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</si>
  <si>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</si>
  <si>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</si>
  <si>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</si>
  <si>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</si>
  <si>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</si>
  <si>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</si>
  <si>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</si>
  <si>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</si>
  <si>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</si>
  <si>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</si>
  <si>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</si>
  <si>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</si>
  <si>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</si>
  <si>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</si>
  <si>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</si>
  <si>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</si>
  <si>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</si>
  <si>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</si>
  <si>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</si>
  <si>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</si>
  <si>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</si>
  <si>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</si>
  <si>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</si>
  <si>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</si>
  <si>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</si>
  <si>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</si>
  <si>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</si>
  <si>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</si>
  <si>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</si>
  <si>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</si>
  <si>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</si>
  <si>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</si>
  <si>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</si>
  <si>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</si>
  <si>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</si>
  <si>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</si>
  <si>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</si>
  <si>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</si>
  <si>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</si>
  <si>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</si>
  <si>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</si>
  <si>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</si>
  <si>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</si>
  <si>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</si>
  <si>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</si>
  <si>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</si>
  <si>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</si>
  <si>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</si>
  <si>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</si>
  <si>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</si>
  <si>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</si>
  <si>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</si>
  <si>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</si>
  <si>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</si>
  <si>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</si>
  <si>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</si>
  <si>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</si>
  <si>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</si>
  <si>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</si>
  <si>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</si>
  <si>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</si>
  <si>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</si>
  <si>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</si>
  <si>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</si>
  <si>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</si>
  <si>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</si>
  <si>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</si>
  <si>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</si>
  <si>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</si>
  <si>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</si>
  <si>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</si>
  <si>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</si>
  <si>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</si>
  <si>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</si>
  <si>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</si>
  <si>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</si>
  <si>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</si>
  <si>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</si>
  <si>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</si>
  <si>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</si>
  <si>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</si>
  <si>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</si>
  <si>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</si>
  <si>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</si>
  <si>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</si>
  <si>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</si>
  <si>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</si>
  <si>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</si>
  <si>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</si>
  <si>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</si>
  <si>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</si>
  <si>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</si>
  <si>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</si>
  <si>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</si>
  <si>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</si>
  <si>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</si>
  <si>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</si>
  <si>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</si>
  <si>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</si>
  <si>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</si>
  <si>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</si>
  <si>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</si>
  <si>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</si>
  <si>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</si>
  <si>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</si>
  <si>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</si>
  <si>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</si>
  <si>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</si>
  <si>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</si>
  <si>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</si>
  <si>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</si>
  <si>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</si>
  <si>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</si>
  <si>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</si>
  <si>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</si>
  <si>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</si>
  <si>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</si>
  <si>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</si>
  <si>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</si>
  <si>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</si>
  <si>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</si>
  <si>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</si>
  <si>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</si>
  <si>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</si>
  <si>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</si>
  <si>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</si>
  <si>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</si>
  <si>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</si>
  <si>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</si>
  <si>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</si>
  <si>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</si>
  <si>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</si>
  <si>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</si>
  <si>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</si>
  <si>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</si>
  <si>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</si>
  <si>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</si>
  <si>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</si>
  <si>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</si>
  <si>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</si>
  <si>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</si>
  <si>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</si>
  <si>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</si>
  <si>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</si>
  <si>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</si>
  <si>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</si>
  <si>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</si>
  <si>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</si>
  <si>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</si>
  <si>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</si>
  <si>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</si>
  <si>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</si>
  <si>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</si>
  <si>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</si>
  <si>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</si>
  <si>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</si>
  <si>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</si>
  <si>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</si>
  <si>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</si>
  <si>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</si>
  <si>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</si>
  <si>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</si>
  <si>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</si>
  <si>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</si>
  <si>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</si>
  <si>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</si>
  <si>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</si>
  <si>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</si>
  <si>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</si>
  <si>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</si>
  <si>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</si>
  <si>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</si>
  <si>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</si>
  <si>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</si>
  <si>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</si>
  <si>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</si>
  <si>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</si>
  <si>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</si>
  <si>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</si>
  <si>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</si>
  <si>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</si>
  <si>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</si>
  <si>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</si>
  <si>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</si>
  <si>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</si>
  <si>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</si>
  <si>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</si>
  <si>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</si>
  <si>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</si>
  <si>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</si>
  <si>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</si>
  <si>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</si>
  <si>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</si>
  <si>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</si>
  <si>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</si>
  <si>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</si>
  <si>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</si>
  <si>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</si>
  <si>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</si>
  <si>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</si>
  <si>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</si>
  <si>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</si>
  <si>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</si>
  <si>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</si>
  <si>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</si>
  <si>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</si>
  <si>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</si>
  <si>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</si>
  <si>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</si>
  <si>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</si>
  <si>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</si>
  <si>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</si>
  <si>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</si>
  <si>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</si>
  <si>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</si>
  <si>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</si>
  <si>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</si>
  <si>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</si>
  <si>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</si>
  <si>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</si>
  <si>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</si>
  <si>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</si>
  <si>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</si>
  <si>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</si>
  <si>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</si>
  <si>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</si>
  <si>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</si>
  <si>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</si>
  <si>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</si>
  <si>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</si>
  <si>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</si>
  <si>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</si>
  <si>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</si>
  <si>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</si>
  <si>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</si>
  <si>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</si>
  <si>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</si>
  <si>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</si>
  <si>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</si>
  <si>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</si>
  <si>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</si>
  <si>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</si>
  <si>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</si>
  <si>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</si>
  <si>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</si>
  <si>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</si>
  <si>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</si>
  <si>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</si>
  <si>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</si>
  <si>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</si>
  <si>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</si>
  <si>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</si>
  <si>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</si>
  <si>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</si>
  <si>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</si>
  <si>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</si>
  <si>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</si>
  <si>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</si>
  <si>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</si>
  <si>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</si>
  <si>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</si>
  <si>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</si>
  <si>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</si>
  <si>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</si>
  <si>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</si>
  <si>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</si>
  <si>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</si>
  <si>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</si>
  <si>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</si>
  <si>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</si>
  <si>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</si>
  <si>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</si>
  <si>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</si>
  <si>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</si>
  <si>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</si>
  <si>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</si>
  <si>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</si>
  <si>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</si>
  <si>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</si>
  <si>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</si>
  <si>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</si>
  <si>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</si>
  <si>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</si>
  <si>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</si>
  <si>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</si>
  <si>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</si>
  <si>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</si>
  <si>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</si>
  <si>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</si>
  <si>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</si>
  <si>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</si>
  <si>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</si>
  <si>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</si>
  <si>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</si>
  <si>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</si>
  <si>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</si>
  <si>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</si>
  <si>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</si>
  <si>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</si>
  <si>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</si>
  <si>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</si>
  <si>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</si>
  <si>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</si>
  <si>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</si>
  <si>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</si>
  <si>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</si>
  <si>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</si>
  <si>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</si>
  <si>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</si>
  <si>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</si>
  <si>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</si>
  <si>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</si>
  <si>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</si>
  <si>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</si>
  <si>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</si>
  <si>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</si>
  <si>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</si>
  <si>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</si>
  <si>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</si>
  <si>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</si>
  <si>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</si>
  <si>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</si>
  <si>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</si>
  <si>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</si>
  <si>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</si>
  <si>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</si>
  <si>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</si>
  <si>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</si>
  <si>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</si>
  <si>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</si>
  <si>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</si>
  <si>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</si>
  <si>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</si>
  <si>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</si>
  <si>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</si>
  <si>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</si>
  <si>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</si>
  <si>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</si>
  <si>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</si>
  <si>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</si>
  <si>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</si>
  <si>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</si>
  <si>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</si>
  <si>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</si>
  <si>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</si>
  <si>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</si>
  <si>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</si>
  <si>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</si>
  <si>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</si>
  <si>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</si>
  <si>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</si>
  <si>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</si>
  <si>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</si>
  <si>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</si>
  <si>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</si>
  <si>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</si>
  <si>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</si>
  <si>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</si>
  <si>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</si>
  <si>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</si>
  <si>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</si>
  <si>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</si>
  <si>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</si>
  <si>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</si>
  <si>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</si>
  <si>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</si>
  <si>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</si>
  <si>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</si>
  <si>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</si>
  <si>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</si>
  <si>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</si>
  <si>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</si>
  <si>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</si>
  <si>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</si>
  <si>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</si>
  <si>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</si>
  <si>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</si>
  <si>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</si>
  <si>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</si>
  <si>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</si>
  <si>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</si>
  <si>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</si>
  <si>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</si>
  <si>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</si>
  <si>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</si>
  <si>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</si>
  <si>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</si>
  <si>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</si>
  <si>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</si>
  <si>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</si>
  <si>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</si>
  <si>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</si>
  <si>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</si>
  <si>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</si>
  <si>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</si>
  <si>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</si>
  <si>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</si>
  <si>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</si>
  <si>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</si>
  <si>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</si>
  <si>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</si>
  <si>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</si>
  <si>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</si>
  <si>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</si>
  <si>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</si>
  <si>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</si>
  <si>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</si>
  <si>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</si>
  <si>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</si>
  <si>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</si>
  <si>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</si>
  <si>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</si>
  <si>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</si>
  <si>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</si>
  <si>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</si>
  <si>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</si>
  <si>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</si>
  <si>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</si>
  <si>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</si>
  <si>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</si>
  <si>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</si>
  <si>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</si>
  <si>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</si>
  <si>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</si>
  <si>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</si>
  <si>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</si>
  <si>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</si>
  <si>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</si>
  <si>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</si>
  <si>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</si>
  <si>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</si>
  <si>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</si>
  <si>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</si>
  <si>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</si>
  <si>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</si>
  <si>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</si>
  <si>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</si>
  <si>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</si>
  <si>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</si>
  <si>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</si>
  <si>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</si>
  <si>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</si>
  <si>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</si>
  <si>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</si>
  <si>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</si>
  <si>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</si>
  <si>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</si>
  <si>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</si>
  <si>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</si>
  <si>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</si>
  <si>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</si>
  <si>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</si>
  <si>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</si>
  <si>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</si>
  <si>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</si>
  <si>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</si>
  <si>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</si>
  <si>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</si>
  <si>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</si>
  <si>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</si>
  <si>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</si>
  <si>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</si>
  <si>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</si>
  <si>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</si>
  <si>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</si>
  <si>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</si>
  <si>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</si>
  <si>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</si>
  <si>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</si>
  <si>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</si>
  <si>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</si>
  <si>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</si>
  <si>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</si>
  <si>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</si>
  <si>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</si>
  <si>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</si>
  <si>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</si>
  <si>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</si>
  <si>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</si>
  <si>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</si>
  <si>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</si>
  <si>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</si>
  <si>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</si>
  <si>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</si>
  <si>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</si>
  <si>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</si>
  <si>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</si>
  <si>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</si>
  <si>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</si>
  <si>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</si>
  <si>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</si>
  <si>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</si>
  <si>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</si>
  <si>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</si>
  <si>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</si>
  <si>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</si>
  <si>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</si>
  <si>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</si>
  <si>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</si>
  <si>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</si>
  <si>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</si>
  <si>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</si>
  <si>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</si>
  <si>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</si>
  <si>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</si>
  <si>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</si>
  <si>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</si>
  <si>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</si>
  <si>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</si>
  <si>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</si>
  <si>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</si>
  <si>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</si>
  <si>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</si>
  <si>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</si>
  <si>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</si>
  <si>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</si>
  <si>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</si>
  <si>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</si>
  <si>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</si>
  <si>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</si>
  <si>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</si>
  <si>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</si>
  <si>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</si>
  <si>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</si>
  <si>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</si>
  <si>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</si>
  <si>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</si>
  <si>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</si>
  <si>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</si>
  <si>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</si>
  <si>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</si>
  <si>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</si>
  <si>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</si>
  <si>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</si>
  <si>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</si>
  <si>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</si>
  <si>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</si>
  <si>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</si>
  <si>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</si>
  <si>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</si>
  <si>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</si>
  <si>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</si>
  <si>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</si>
  <si>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</si>
  <si>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</si>
  <si>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</si>
  <si>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</si>
  <si>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</si>
  <si>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</si>
  <si>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</si>
  <si>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</si>
  <si>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</si>
  <si>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</si>
  <si>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</si>
  <si>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</si>
  <si>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</si>
  <si>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</si>
  <si>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</si>
  <si>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</si>
  <si>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</si>
  <si>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</si>
  <si>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</si>
  <si>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</si>
  <si>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</si>
  <si>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</si>
  <si>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</si>
  <si>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</si>
  <si>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</si>
  <si>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</si>
  <si>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</si>
  <si>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</si>
  <si>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</si>
  <si>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</si>
  <si>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</si>
  <si>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</si>
  <si>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</si>
  <si>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</si>
  <si>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</si>
  <si>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</si>
  <si>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</si>
  <si>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</si>
  <si>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</si>
  <si>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</si>
  <si>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</si>
  <si>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</si>
  <si>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</si>
  <si>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</si>
  <si>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</si>
  <si>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</si>
  <si>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</si>
  <si>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</si>
  <si>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</si>
  <si>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</si>
  <si>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</si>
  <si>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</si>
  <si>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</si>
  <si>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</si>
  <si>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</si>
  <si>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</si>
  <si>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</si>
  <si>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</si>
  <si>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</si>
  <si>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</si>
  <si>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</si>
  <si>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</si>
  <si>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</si>
  <si>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</si>
  <si>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</si>
  <si>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</si>
  <si>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</si>
  <si>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</si>
  <si>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</si>
  <si>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</si>
  <si>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</si>
  <si>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</si>
  <si>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</si>
  <si>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</si>
  <si>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</si>
  <si>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</si>
  <si>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</si>
  <si>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</si>
  <si>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</si>
  <si>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</si>
  <si>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</si>
  <si>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</si>
  <si>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</si>
  <si>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</si>
  <si>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</si>
  <si>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</si>
  <si>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</si>
  <si>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</si>
  <si>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</si>
  <si>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</si>
  <si>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</si>
  <si>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</si>
  <si>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</si>
  <si>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</si>
  <si>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</si>
  <si>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</si>
  <si>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</si>
  <si>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</si>
  <si>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</si>
  <si>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</si>
  <si>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</si>
  <si>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</si>
  <si>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</si>
  <si>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</si>
  <si>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</si>
  <si>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</si>
  <si>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</si>
  <si>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</si>
  <si>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</si>
  <si>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</si>
  <si>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</si>
  <si>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</si>
  <si>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</si>
  <si>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</si>
  <si>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</si>
  <si>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</si>
  <si>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</si>
  <si>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</si>
  <si>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</si>
  <si>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</si>
  <si>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</si>
  <si>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</si>
  <si>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</si>
  <si>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</si>
  <si>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</si>
  <si>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</si>
  <si>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</si>
  <si>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</si>
  <si>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</si>
  <si>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</si>
  <si>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</si>
  <si>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</si>
  <si>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</si>
  <si>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</si>
  <si>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</si>
  <si>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</si>
  <si>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</si>
  <si>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</si>
  <si>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</si>
  <si>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</si>
  <si>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</si>
  <si>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</si>
  <si>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</si>
  <si>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</si>
  <si>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</si>
  <si>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</si>
  <si>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</si>
  <si>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</si>
  <si>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</si>
  <si>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</si>
  <si>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</si>
  <si>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</si>
  <si>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</si>
  <si>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</si>
  <si>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</si>
  <si>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</si>
  <si>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</si>
  <si>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</si>
  <si>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</si>
  <si>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</si>
  <si>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</si>
  <si>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</si>
  <si>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</si>
  <si>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</si>
  <si>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</si>
  <si>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</si>
  <si>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</si>
  <si>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</si>
  <si>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</si>
  <si>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</si>
  <si>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</si>
  <si>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</si>
  <si>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</si>
  <si>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</si>
  <si>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</si>
  <si>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</si>
  <si>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</si>
  <si>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</si>
  <si>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</si>
  <si>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</si>
  <si>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</si>
  <si>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</si>
  <si>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</si>
  <si>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</si>
  <si>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</si>
  <si>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</si>
  <si>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</si>
  <si>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</si>
  <si>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</si>
  <si>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</si>
  <si>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</si>
  <si>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</si>
  <si>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</si>
  <si>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</si>
  <si>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</si>
  <si>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</si>
  <si>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</si>
  <si>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</si>
  <si>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</si>
  <si>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</si>
  <si>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</si>
  <si>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</si>
  <si>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</si>
  <si>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</si>
  <si>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</si>
  <si>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</si>
  <si>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</si>
  <si>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</si>
  <si>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</si>
  <si>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</si>
  <si>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</si>
  <si>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</si>
  <si>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</si>
  <si>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</si>
  <si>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</si>
  <si>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</si>
  <si>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</si>
  <si>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</si>
  <si>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</si>
  <si>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</si>
  <si>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</si>
  <si>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</si>
  <si>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</si>
  <si>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</si>
  <si>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</si>
  <si>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</si>
  <si>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</si>
  <si>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</si>
  <si>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</si>
  <si>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</si>
  <si>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</si>
  <si>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</si>
  <si>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</si>
  <si>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</si>
  <si>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</si>
  <si>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</si>
  <si>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</si>
  <si>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</si>
  <si>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</si>
  <si>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</si>
  <si>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</si>
  <si>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</si>
  <si>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</si>
  <si>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</si>
  <si>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</si>
  <si>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</si>
  <si>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</si>
  <si>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</si>
  <si>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</si>
  <si>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</si>
  <si>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</si>
  <si>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</si>
  <si>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</si>
  <si>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</si>
  <si>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</si>
  <si>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</si>
  <si>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</si>
  <si>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</si>
  <si>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</si>
  <si>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</si>
  <si>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</si>
  <si>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</si>
  <si>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</si>
  <si>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</si>
  <si>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</si>
  <si>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</si>
  <si>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</si>
  <si>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</si>
  <si>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</si>
  <si>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</si>
  <si>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</si>
  <si>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</si>
  <si>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</si>
  <si>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</si>
  <si>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</si>
  <si>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</si>
  <si>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</si>
  <si>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</si>
  <si>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</si>
  <si>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</si>
  <si>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</si>
  <si>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</si>
  <si>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</si>
  <si>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</si>
  <si>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</si>
  <si>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</si>
  <si>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</si>
  <si>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</si>
  <si>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</si>
  <si>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</si>
  <si>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</si>
  <si>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</si>
  <si>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</si>
  <si>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</si>
  <si>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</si>
  <si>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</si>
  <si>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</si>
  <si>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</si>
  <si>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</si>
  <si>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</si>
  <si>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</si>
  <si>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</si>
  <si>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</si>
  <si>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</si>
  <si>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</si>
  <si>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</si>
  <si>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</si>
  <si>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</si>
  <si>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</si>
  <si>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</si>
  <si>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</si>
  <si>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</si>
  <si>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</si>
  <si>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</si>
  <si>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</si>
  <si>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</si>
  <si>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</si>
  <si>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</si>
  <si>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</si>
  <si>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</si>
  <si>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</si>
  <si>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</si>
  <si>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</si>
  <si>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</si>
  <si>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</si>
  <si>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</si>
  <si>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</si>
  <si>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</si>
  <si>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</si>
  <si>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</si>
  <si>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</si>
  <si>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</si>
  <si>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</si>
  <si>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</si>
  <si>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</si>
  <si>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</si>
  <si>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</si>
  <si>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</si>
  <si>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</si>
  <si>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</si>
  <si>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</si>
  <si>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</si>
  <si>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</si>
  <si>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</si>
  <si>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</si>
  <si>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</si>
  <si>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</si>
  <si>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</si>
  <si>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</si>
  <si>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</si>
  <si>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</si>
  <si>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</si>
  <si>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</si>
  <si>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</si>
  <si>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</si>
  <si>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</si>
  <si>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</si>
  <si>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</si>
  <si>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</si>
  <si>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</si>
  <si>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</si>
  <si>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</si>
  <si>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</si>
  <si>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</si>
  <si>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</si>
  <si>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</si>
  <si>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</si>
  <si>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</si>
  <si>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</si>
  <si>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</si>
  <si>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</si>
  <si>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</si>
  <si>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</si>
  <si>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</si>
  <si>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</si>
  <si>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</si>
  <si>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</si>
  <si>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</si>
  <si>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</si>
  <si>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</si>
  <si>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</si>
  <si>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</si>
  <si>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</si>
  <si>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</si>
  <si>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</si>
  <si>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</si>
  <si>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</si>
  <si>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</si>
  <si>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</si>
  <si>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</si>
  <si>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</si>
  <si>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</si>
  <si>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</si>
  <si>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</si>
  <si>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</si>
  <si>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</si>
  <si>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</si>
  <si>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</si>
  <si>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</si>
  <si>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</si>
  <si>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</si>
  <si>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</si>
  <si>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</si>
  <si>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</si>
  <si>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</si>
  <si>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</si>
  <si>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</si>
  <si>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</si>
  <si>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</si>
  <si>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</si>
  <si>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</si>
  <si>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</si>
  <si>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</si>
  <si>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</si>
  <si>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</si>
  <si>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</si>
  <si>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</si>
  <si>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</si>
  <si>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</si>
  <si>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</si>
  <si>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</si>
  <si>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</si>
  <si>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</si>
  <si>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</si>
  <si>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</si>
  <si>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</si>
  <si>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</si>
  <si>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</si>
  <si>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</si>
  <si>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</si>
  <si>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</si>
  <si>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</si>
  <si>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</si>
  <si>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</si>
  <si>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</si>
  <si>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</si>
  <si>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</si>
  <si>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</si>
  <si>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</si>
  <si>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</si>
  <si>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</si>
  <si>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</si>
  <si>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</si>
  <si>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</si>
  <si>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</si>
  <si>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</si>
  <si>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</si>
  <si>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</si>
  <si>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</si>
  <si>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</si>
  <si>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</si>
  <si>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</si>
  <si>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</si>
  <si>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</si>
  <si>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</si>
  <si>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</si>
  <si>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</si>
  <si>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</si>
  <si>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</si>
  <si>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</si>
  <si>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</si>
  <si>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</si>
  <si>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</si>
  <si>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</si>
  <si>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</si>
  <si>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</si>
  <si>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</si>
  <si>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</si>
  <si>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</si>
  <si>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</si>
  <si>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</si>
  <si>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</si>
  <si>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</si>
  <si>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</si>
  <si>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</si>
  <si>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</si>
  <si>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</si>
  <si>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</si>
  <si>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</si>
  <si>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</si>
  <si>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</si>
  <si>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</si>
  <si>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</si>
  <si>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</si>
  <si>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</si>
  <si>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</si>
  <si>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</si>
  <si>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</si>
  <si>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</si>
  <si>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</si>
  <si>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</si>
  <si>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</si>
  <si>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</si>
  <si>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</si>
  <si>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</si>
  <si>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</si>
  <si>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</si>
  <si>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</si>
  <si>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</si>
  <si>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</si>
  <si>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</si>
  <si>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</si>
  <si>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</si>
  <si>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</si>
  <si>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</si>
  <si>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</si>
  <si>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</si>
  <si>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</si>
  <si>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</si>
  <si>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</si>
  <si>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</si>
  <si>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</si>
  <si>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</si>
  <si>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</si>
  <si>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</si>
  <si>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</si>
  <si>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</si>
  <si>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</si>
  <si>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</si>
  <si>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</si>
  <si>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</si>
  <si>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</si>
  <si>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</si>
  <si>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</si>
  <si>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</si>
  <si>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</si>
  <si>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</si>
  <si>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</si>
  <si>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</si>
  <si>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</si>
  <si>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</si>
  <si>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</si>
  <si>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</si>
  <si>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</si>
  <si>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</si>
  <si>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</si>
  <si>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</si>
  <si>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</si>
  <si>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</si>
  <si>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</si>
  <si>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</si>
  <si>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</si>
  <si>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</si>
  <si>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</si>
  <si>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</si>
  <si>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</si>
  <si>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</si>
  <si>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</si>
  <si>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</si>
  <si>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</si>
  <si>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</si>
  <si>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</si>
  <si>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</si>
  <si>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</si>
  <si>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</si>
  <si>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</si>
  <si>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</si>
  <si>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</si>
  <si>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</si>
  <si>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</si>
  <si>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</si>
  <si>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</si>
  <si>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</si>
  <si>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</si>
  <si>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</si>
  <si>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</si>
  <si>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</si>
  <si>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</si>
  <si>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</si>
  <si>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</si>
  <si>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</si>
  <si>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</si>
  <si>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</si>
  <si>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</si>
  <si>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</si>
  <si>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</si>
  <si>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</si>
  <si>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</si>
  <si>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</si>
  <si>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</si>
  <si>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</si>
  <si>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</si>
  <si>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</si>
  <si>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</si>
  <si>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</si>
  <si>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</si>
  <si>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</si>
  <si>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</si>
  <si>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</si>
  <si>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</si>
  <si>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</si>
  <si>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</si>
  <si>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</si>
  <si>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</si>
  <si>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</si>
  <si>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</si>
  <si>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</si>
  <si>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</si>
  <si>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</si>
  <si>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</si>
  <si>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</si>
  <si>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</si>
  <si>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</si>
  <si>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</si>
  <si>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</si>
  <si>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</si>
  <si>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</si>
  <si>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</si>
  <si>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</si>
  <si>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</si>
  <si>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</si>
  <si>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</si>
  <si>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</si>
  <si>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</si>
  <si>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</si>
  <si>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</si>
  <si>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</si>
  <si>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</si>
  <si>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</si>
  <si>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</si>
  <si>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</si>
  <si>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</si>
  <si>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</si>
  <si>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</si>
  <si>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</si>
  <si>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</si>
  <si>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</si>
  <si>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</si>
  <si>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</si>
  <si>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</si>
  <si>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</si>
  <si>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</si>
  <si>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</si>
  <si>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</si>
  <si>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</si>
  <si>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</si>
  <si>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</si>
  <si>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</si>
  <si>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</si>
  <si>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</si>
  <si>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</si>
  <si>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</si>
  <si>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</si>
  <si>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</si>
  <si>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</si>
  <si>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</si>
  <si>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</si>
  <si>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</si>
  <si>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</si>
  <si>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</si>
  <si>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</si>
  <si>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</si>
  <si>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</si>
  <si>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</si>
  <si>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</si>
  <si>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</si>
  <si>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</si>
  <si>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</si>
  <si>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</si>
  <si>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</si>
  <si>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</si>
  <si>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</si>
  <si>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</si>
  <si>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</si>
  <si>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</si>
  <si>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</si>
  <si>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</si>
  <si>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</si>
  <si>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</si>
  <si>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</si>
  <si>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</si>
  <si>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</si>
  <si>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</si>
  <si>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</si>
  <si>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</si>
  <si>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</si>
  <si>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</si>
  <si>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</si>
  <si>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</si>
  <si>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</si>
  <si>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</si>
  <si>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</si>
  <si>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</si>
  <si>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</si>
  <si>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</si>
  <si>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</si>
  <si>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</si>
  <si>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</si>
  <si>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</si>
  <si>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</si>
  <si>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</si>
  <si>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</si>
  <si>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</si>
  <si>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</si>
  <si>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</si>
  <si>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</si>
  <si>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</si>
  <si>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</si>
  <si>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</si>
  <si>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</si>
  <si>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</si>
  <si>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</si>
  <si>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</si>
  <si>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</si>
  <si>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</si>
  <si>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</si>
  <si>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</si>
  <si>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</si>
  <si>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</si>
  <si>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</si>
  <si>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</si>
  <si>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</si>
  <si>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</si>
  <si>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</si>
  <si>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</si>
  <si>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</si>
  <si>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</si>
  <si>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</si>
  <si>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</si>
  <si>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</si>
  <si>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</si>
  <si>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</si>
  <si>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</si>
  <si>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</si>
  <si>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</si>
  <si>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</si>
  <si>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</si>
  <si>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</si>
  <si>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</si>
  <si>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</si>
  <si>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</si>
  <si>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</si>
  <si>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</si>
  <si>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</si>
  <si>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</si>
  <si>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</si>
  <si>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</si>
  <si>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</si>
  <si>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</si>
  <si>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</si>
  <si>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</si>
  <si>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</si>
  <si>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</si>
  <si>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</si>
  <si>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</si>
  <si>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</si>
  <si>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</si>
  <si>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</si>
  <si>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</si>
  <si>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</si>
  <si>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</si>
  <si>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</si>
  <si>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</si>
  <si>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</si>
  <si>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</si>
  <si>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</si>
  <si>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</si>
  <si>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</si>
  <si>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</si>
  <si>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</si>
  <si>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</si>
  <si>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</si>
  <si>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</si>
  <si>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</si>
  <si>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</si>
  <si>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</si>
  <si>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</si>
  <si>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</si>
  <si>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</si>
  <si>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</si>
  <si>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</si>
  <si>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</si>
  <si>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</si>
  <si>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</si>
  <si>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</si>
  <si>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</si>
  <si>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</si>
  <si>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</si>
  <si>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</si>
  <si>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</si>
  <si>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</si>
  <si>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</si>
  <si>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</si>
  <si>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</si>
  <si>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</si>
  <si>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</si>
  <si>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</si>
  <si>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</si>
  <si>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</si>
  <si>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</si>
  <si>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</si>
  <si>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</si>
  <si>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</si>
  <si>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</si>
  <si>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</si>
  <si>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</si>
  <si>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</si>
  <si>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</si>
  <si>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</si>
  <si>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</si>
  <si>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</si>
  <si>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</si>
  <si>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</si>
  <si>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</si>
  <si>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</si>
  <si>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</si>
  <si>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</si>
  <si>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</si>
  <si>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</si>
  <si>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</si>
  <si>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</si>
  <si>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</si>
  <si>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</si>
  <si>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</si>
  <si>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</si>
  <si>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</si>
  <si>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</si>
  <si>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</si>
  <si>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</si>
  <si>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</si>
  <si>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</si>
  <si>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</si>
  <si>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</si>
  <si>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</si>
  <si>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</si>
  <si>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</si>
  <si>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</si>
  <si>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</si>
  <si>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</si>
  <si>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</si>
  <si>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</si>
  <si>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</si>
  <si>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</si>
  <si>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</si>
  <si>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</si>
  <si>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</si>
  <si>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</si>
  <si>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</si>
  <si>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</si>
  <si>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</si>
  <si>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</si>
  <si>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</si>
  <si>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</si>
  <si>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</si>
  <si>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</si>
  <si>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</si>
  <si>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</si>
  <si>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</si>
  <si>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</si>
  <si>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</si>
  <si>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</si>
  <si>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</si>
  <si>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</si>
  <si>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</si>
  <si>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</si>
  <si>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</si>
  <si>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</si>
  <si>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</si>
  <si>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</si>
  <si>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</si>
  <si>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</si>
  <si>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</si>
  <si>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</si>
  <si>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</si>
  <si>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</si>
  <si>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</si>
  <si>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</si>
  <si>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</si>
  <si>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</si>
  <si>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</si>
  <si>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</si>
  <si>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</si>
  <si>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</si>
  <si>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</si>
  <si>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</si>
  <si>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</si>
  <si>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</si>
  <si>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</si>
  <si>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</si>
  <si>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</si>
  <si>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</si>
  <si>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</si>
  <si>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</si>
  <si>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</si>
  <si>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</si>
  <si>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</si>
  <si>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</si>
  <si>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</si>
  <si>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</si>
  <si>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</si>
  <si>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</si>
  <si>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</si>
  <si>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</si>
  <si>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</si>
  <si>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</si>
  <si>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</si>
  <si>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</si>
  <si>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</si>
  <si>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</si>
  <si>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</si>
  <si>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</si>
  <si>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</si>
  <si>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</si>
  <si>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</si>
  <si>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</si>
  <si>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</si>
  <si>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</si>
  <si>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</si>
  <si>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</si>
  <si>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</si>
  <si>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</si>
  <si>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</si>
  <si>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</si>
  <si>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</si>
  <si>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</si>
  <si>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</si>
  <si>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</si>
  <si>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</si>
  <si>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</si>
  <si>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</si>
  <si>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</si>
  <si>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</si>
  <si>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</si>
  <si>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</si>
  <si>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</si>
  <si>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</si>
  <si>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</si>
  <si>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</si>
  <si>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</si>
  <si>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</si>
  <si>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</si>
  <si>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</si>
  <si>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</si>
  <si>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</si>
  <si>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</si>
  <si>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</si>
  <si>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</si>
  <si>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</si>
  <si>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</si>
  <si>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</si>
  <si>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</si>
  <si>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</si>
  <si>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</si>
  <si>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</si>
  <si>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</si>
  <si>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</si>
  <si>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</si>
  <si>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</si>
  <si>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</si>
  <si>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</si>
  <si>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</si>
  <si>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</si>
  <si>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</si>
  <si>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</si>
  <si>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</si>
  <si>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</si>
  <si>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</si>
  <si>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</si>
  <si>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</si>
  <si>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</si>
  <si>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</si>
  <si>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</si>
  <si>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</si>
  <si>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</si>
  <si>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</si>
  <si>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</si>
  <si>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</si>
  <si>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</si>
  <si>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</si>
  <si>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</si>
  <si>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</si>
  <si>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</si>
  <si>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</si>
  <si>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</si>
  <si>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</si>
  <si>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</si>
  <si>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</si>
  <si>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</si>
  <si>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</si>
  <si>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</si>
  <si>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</si>
  <si>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</si>
  <si>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</si>
  <si>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</si>
  <si>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</si>
  <si>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</si>
  <si>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</si>
  <si>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</si>
  <si>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</si>
  <si>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</si>
  <si>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</si>
  <si>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</si>
  <si>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</si>
  <si>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</si>
  <si>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</si>
  <si>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</si>
  <si>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</si>
  <si>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</si>
  <si>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</si>
  <si>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</si>
  <si>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</si>
  <si>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</si>
  <si>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</si>
  <si>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</si>
  <si>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</si>
  <si>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</si>
  <si>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</si>
  <si>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</si>
  <si>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</si>
  <si>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</si>
  <si>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</si>
  <si>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</si>
  <si>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</si>
  <si>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</si>
  <si>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</si>
  <si>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</si>
  <si>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</si>
  <si>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</si>
  <si>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</si>
  <si>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</si>
  <si>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</si>
  <si>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</si>
  <si>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</si>
  <si>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</si>
  <si>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</si>
  <si>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</si>
  <si>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</si>
  <si>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</si>
  <si>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</si>
  <si>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</si>
  <si>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</si>
  <si>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</si>
  <si>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</si>
  <si>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</si>
  <si>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</si>
  <si>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</si>
  <si>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</si>
  <si>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</si>
  <si>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</si>
  <si>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</si>
  <si>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</si>
  <si>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</si>
  <si>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</si>
  <si>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</si>
  <si>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</si>
  <si>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</si>
  <si>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</si>
  <si>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</si>
  <si>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</si>
  <si>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</si>
  <si>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</si>
  <si>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</si>
  <si>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</si>
  <si>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</si>
  <si>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</si>
  <si>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</si>
  <si>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</si>
  <si>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</si>
  <si>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</si>
  <si>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</si>
  <si>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</si>
  <si>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</si>
  <si>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</si>
  <si>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</si>
  <si>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</si>
  <si>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</si>
  <si>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</si>
  <si>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</si>
  <si>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</si>
  <si>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</si>
  <si>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</si>
  <si>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</si>
  <si>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</si>
  <si>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</si>
  <si>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</si>
  <si>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</si>
  <si>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</si>
  <si>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</si>
  <si>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</si>
  <si>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</si>
  <si>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</si>
  <si>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</si>
  <si>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</si>
  <si>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</si>
  <si>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</si>
  <si>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</si>
  <si>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</si>
  <si>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</si>
  <si>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</si>
  <si>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</si>
  <si>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</si>
  <si>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</si>
  <si>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</si>
  <si>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</si>
  <si>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</si>
  <si>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</si>
  <si>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</si>
  <si>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</si>
  <si>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</si>
  <si>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</si>
  <si>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</si>
  <si>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</si>
  <si>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</si>
  <si>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</si>
  <si>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</si>
  <si>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</si>
  <si>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</si>
  <si>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</si>
  <si>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</si>
  <si>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</si>
  <si>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</si>
  <si>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</si>
  <si>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</si>
  <si>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</si>
  <si>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</si>
  <si>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</si>
  <si>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</si>
  <si>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</si>
  <si>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</si>
  <si>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</si>
  <si>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</si>
  <si>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</si>
  <si>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</si>
  <si>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</si>
  <si>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</si>
  <si>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</si>
  <si>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</si>
  <si>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</si>
  <si>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</si>
  <si>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</si>
  <si>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</si>
  <si>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</si>
  <si>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</si>
  <si>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</si>
  <si>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</si>
  <si>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</si>
  <si>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</si>
  <si>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</si>
  <si>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</si>
  <si>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</si>
  <si>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</si>
  <si>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</si>
  <si>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</si>
  <si>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</si>
  <si>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</si>
  <si>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</si>
  <si>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</si>
  <si>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</si>
  <si>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</si>
  <si>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</si>
  <si>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</si>
  <si>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</si>
  <si>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</si>
  <si>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</si>
  <si>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</si>
  <si>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</si>
  <si>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</si>
  <si>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</si>
  <si>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</si>
  <si>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</si>
  <si>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</si>
  <si>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</si>
  <si>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</si>
  <si>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</si>
  <si>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</si>
  <si>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</si>
  <si>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</si>
  <si>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</si>
  <si>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</si>
  <si>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</si>
  <si>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</si>
  <si>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</si>
  <si>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</si>
  <si>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</si>
  <si>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</si>
  <si>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</si>
  <si>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</si>
  <si>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</si>
  <si>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</si>
  <si>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</si>
  <si>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</si>
  <si>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</si>
  <si>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</si>
  <si>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</si>
  <si>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</si>
  <si>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</si>
  <si>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</si>
  <si>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</si>
  <si>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</si>
  <si>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</si>
  <si>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</si>
  <si>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</si>
  <si>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</si>
  <si>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</si>
  <si>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</si>
  <si>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</si>
  <si>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</si>
  <si>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</si>
  <si>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</si>
  <si>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</si>
  <si>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</si>
  <si>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</si>
  <si>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</si>
  <si>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</si>
  <si>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</si>
  <si>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</si>
  <si>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</si>
  <si>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</si>
  <si>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</si>
  <si>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</si>
  <si>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</si>
  <si>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</si>
  <si>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</si>
  <si>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</si>
  <si>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</si>
  <si>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</si>
  <si>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</si>
  <si>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</si>
  <si>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</si>
  <si>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</si>
  <si>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</si>
  <si>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</si>
  <si>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</si>
  <si>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</si>
  <si>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</si>
  <si>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</si>
  <si>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</si>
  <si>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</si>
  <si>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</si>
  <si>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</si>
  <si>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</si>
  <si>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</si>
  <si>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</si>
  <si>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</si>
  <si>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</si>
  <si>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</si>
  <si>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</si>
  <si>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</si>
  <si>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</si>
  <si>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</si>
  <si>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</si>
  <si>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</si>
  <si>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</si>
  <si>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</si>
  <si>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</si>
  <si>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</si>
  <si>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</si>
  <si>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</si>
  <si>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</si>
  <si>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</si>
  <si>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</si>
  <si>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</si>
  <si>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</si>
  <si>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</si>
  <si>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</si>
  <si>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</si>
  <si>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</si>
  <si>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</si>
  <si>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</si>
  <si>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</si>
  <si>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</si>
  <si>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</si>
  <si>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</si>
  <si>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</si>
  <si>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</si>
  <si>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</si>
  <si>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</si>
  <si>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</si>
  <si>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</si>
  <si>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</si>
  <si>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</si>
  <si>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</si>
  <si>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</si>
  <si>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</si>
  <si>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</si>
  <si>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</si>
  <si>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</si>
  <si>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</si>
  <si>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</si>
  <si>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</si>
  <si>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</si>
  <si>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</si>
  <si>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</si>
  <si>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</si>
  <si>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</si>
  <si>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</si>
  <si>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</si>
  <si>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</si>
  <si>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</si>
  <si>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</si>
  <si>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</si>
  <si>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</si>
  <si>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</si>
  <si>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</si>
  <si>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</si>
  <si>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</si>
  <si>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</si>
  <si>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</si>
  <si>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</si>
  <si>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</si>
  <si>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</si>
  <si>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</si>
  <si>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</si>
  <si>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</si>
  <si>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</si>
  <si>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</si>
  <si>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</si>
  <si>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</si>
  <si>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</si>
  <si>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</si>
  <si>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</si>
  <si>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</si>
  <si>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</si>
  <si>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</si>
  <si>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</si>
  <si>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</si>
  <si>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</si>
  <si>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</si>
  <si>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</si>
  <si>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</si>
  <si>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</si>
  <si>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</si>
  <si>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</si>
  <si>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</si>
  <si>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</si>
  <si>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</si>
  <si>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</si>
  <si>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</si>
  <si>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</si>
  <si>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</si>
  <si>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</si>
  <si>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</si>
  <si>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</si>
  <si>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</si>
  <si>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</si>
  <si>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</si>
  <si>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</si>
  <si>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</si>
  <si>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</si>
  <si>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</si>
  <si>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</si>
  <si>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</si>
  <si>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</si>
  <si>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</si>
  <si>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</si>
  <si>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</si>
  <si>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</si>
  <si>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</si>
  <si>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</si>
  <si>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</si>
  <si>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</si>
  <si>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</si>
  <si>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</si>
  <si>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</si>
  <si>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</si>
  <si>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</si>
  <si>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</si>
  <si>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</si>
  <si>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</si>
  <si>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</si>
  <si>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</si>
  <si>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</si>
  <si>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</si>
  <si>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</si>
  <si>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</si>
  <si>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</si>
  <si>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</si>
  <si>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</si>
  <si>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</si>
  <si>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</si>
  <si>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</si>
  <si>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</si>
  <si>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</si>
  <si>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</si>
  <si>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</si>
  <si>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</si>
  <si>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</si>
  <si>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</si>
  <si>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</si>
  <si>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</si>
  <si>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</si>
  <si>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</si>
  <si>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</si>
  <si>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</si>
  <si>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</si>
  <si>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</si>
  <si>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</si>
  <si>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</si>
  <si>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</si>
  <si>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</si>
  <si>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</si>
  <si>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</si>
  <si>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</si>
  <si>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</si>
  <si>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</si>
  <si>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</si>
  <si>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</si>
  <si>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</si>
  <si>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</si>
  <si>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</si>
  <si>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</si>
  <si>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</si>
  <si>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</si>
  <si>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</si>
  <si>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</si>
  <si>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</si>
  <si>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</si>
  <si>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</si>
  <si>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</si>
  <si>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</si>
  <si>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</si>
  <si>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</si>
  <si>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</si>
  <si>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</si>
  <si>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</si>
  <si>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</si>
  <si>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</si>
  <si>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</si>
  <si>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</si>
  <si>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</si>
  <si>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</si>
  <si>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</si>
  <si>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</si>
  <si>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</si>
  <si>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</si>
  <si>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</si>
  <si>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</si>
  <si>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</si>
  <si>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</si>
  <si>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</si>
  <si>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</si>
  <si>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</si>
  <si>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</si>
  <si>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</si>
  <si>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</si>
  <si>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</si>
  <si>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</si>
  <si>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</si>
  <si>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</si>
  <si>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</si>
  <si>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</si>
  <si>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</si>
  <si>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</si>
  <si>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</si>
  <si>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</si>
  <si>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</si>
  <si>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</si>
  <si>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</si>
  <si>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</si>
  <si>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</si>
  <si>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</si>
  <si>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</si>
  <si>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</si>
  <si>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</si>
  <si>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</si>
  <si>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</si>
  <si>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</si>
  <si>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</si>
  <si>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</si>
  <si>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</si>
  <si>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</si>
  <si>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</si>
  <si>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</si>
  <si>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</si>
  <si>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</si>
  <si>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</si>
  <si>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</si>
  <si>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</si>
  <si>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</si>
  <si>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</si>
  <si>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</si>
  <si>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</si>
  <si>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</si>
  <si>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</si>
  <si>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</si>
  <si>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</si>
  <si>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</si>
  <si>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</si>
  <si>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</si>
  <si>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</si>
  <si>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</si>
  <si>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</si>
  <si>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</si>
  <si>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</si>
  <si>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</si>
  <si>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</si>
  <si>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</si>
  <si>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</si>
  <si>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</si>
  <si>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</si>
  <si>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</si>
  <si>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</si>
  <si>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</si>
  <si>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</si>
  <si>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</si>
  <si>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</si>
  <si>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</si>
  <si>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</si>
  <si>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</si>
  <si>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</si>
  <si>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</si>
  <si>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</si>
  <si>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</si>
  <si>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</si>
  <si>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</si>
  <si>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</si>
  <si>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</si>
  <si>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</si>
  <si>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</si>
  <si>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</si>
  <si>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</si>
  <si>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</si>
  <si>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</si>
  <si>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</si>
  <si>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</si>
  <si>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</si>
  <si>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</si>
  <si>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</si>
  <si>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</si>
  <si>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</si>
  <si>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</si>
  <si>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</si>
  <si>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</si>
  <si>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</si>
  <si>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</si>
  <si>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</si>
  <si>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</si>
  <si>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</si>
  <si>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</si>
  <si>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</si>
  <si>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</si>
  <si>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</si>
  <si>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</si>
  <si>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</si>
  <si>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</si>
  <si>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</si>
  <si>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</si>
  <si>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</si>
  <si>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</si>
  <si>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</si>
  <si>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</si>
  <si>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</si>
  <si>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</si>
  <si>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</si>
  <si>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</si>
  <si>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</si>
  <si>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</si>
  <si>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</si>
  <si>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</si>
  <si>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</si>
  <si>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</si>
  <si>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</si>
  <si>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</si>
  <si>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</si>
  <si>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</si>
  <si>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</si>
  <si>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</si>
  <si>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</si>
  <si>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</si>
  <si>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</si>
  <si>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</si>
  <si>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</si>
  <si>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</si>
  <si>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</si>
  <si>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</si>
  <si>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</si>
  <si>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</si>
  <si>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</si>
  <si>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</si>
  <si>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</si>
  <si>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</si>
  <si>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</si>
  <si>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</si>
  <si>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</si>
  <si>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</si>
  <si>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</si>
  <si>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</si>
  <si>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</si>
  <si>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</si>
  <si>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</si>
  <si>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</si>
  <si>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</si>
  <si>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</si>
  <si>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</si>
  <si>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</si>
  <si>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</si>
  <si>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</si>
  <si>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</si>
  <si>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</si>
  <si>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</si>
  <si>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</si>
  <si>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</si>
  <si>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</si>
  <si>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</si>
  <si>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</si>
  <si>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</si>
  <si>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</si>
  <si>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</si>
  <si>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</si>
  <si>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</si>
  <si>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</si>
  <si>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</si>
  <si>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</si>
  <si>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</si>
  <si>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</si>
  <si>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</si>
  <si>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</si>
  <si>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</si>
  <si>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</si>
  <si>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</si>
  <si>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</si>
  <si>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</si>
  <si>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</si>
  <si>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</si>
  <si>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</si>
  <si>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</si>
  <si>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</si>
  <si>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</si>
  <si>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</si>
  <si>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</si>
  <si>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</si>
  <si>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</si>
  <si>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</si>
  <si>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</si>
  <si>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</si>
  <si>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</si>
  <si>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</si>
  <si>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</si>
  <si>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</si>
  <si>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</si>
  <si>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</si>
  <si>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</si>
  <si>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</si>
  <si>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</si>
  <si>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</si>
  <si>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</si>
  <si>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</si>
  <si>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</si>
  <si>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</si>
  <si>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</si>
  <si>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</si>
  <si>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</si>
  <si>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</si>
  <si>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</si>
  <si>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</si>
  <si>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</si>
  <si>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</si>
  <si>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</si>
  <si>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</si>
  <si>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</si>
  <si>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</si>
  <si>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</si>
  <si>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</si>
  <si>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</si>
  <si>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</si>
  <si>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</si>
  <si>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</si>
  <si>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</si>
  <si>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</si>
  <si>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</si>
  <si>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</si>
  <si>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</si>
  <si>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</si>
  <si>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</si>
  <si>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</si>
  <si>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</si>
  <si>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</si>
  <si>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</si>
  <si>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</si>
  <si>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</si>
  <si>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</si>
  <si>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</si>
  <si>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</si>
  <si>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</si>
  <si>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</si>
  <si>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</si>
  <si>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</si>
  <si>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</si>
  <si>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</si>
  <si>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</si>
  <si>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</si>
  <si>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</si>
  <si>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</si>
  <si>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</si>
  <si>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</si>
  <si>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</si>
  <si>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</si>
  <si>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</si>
  <si>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</si>
  <si>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</si>
  <si>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</si>
  <si>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</si>
  <si>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</si>
  <si>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</si>
  <si>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</si>
  <si>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</si>
  <si>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</si>
  <si>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</si>
  <si>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</si>
  <si>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</si>
  <si>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</si>
  <si>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</si>
  <si>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</si>
  <si>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</si>
  <si>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</si>
  <si>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</si>
  <si>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</si>
  <si>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</si>
  <si>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</si>
  <si>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</si>
  <si>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</si>
  <si>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</si>
  <si>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</si>
  <si>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</si>
  <si>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</si>
  <si>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</si>
  <si>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</si>
  <si>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</si>
  <si>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</si>
  <si>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</si>
  <si>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</si>
  <si>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</si>
  <si>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</si>
  <si>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</si>
  <si>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</si>
  <si>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</si>
  <si>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</si>
  <si>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</si>
  <si>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</si>
  <si>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</si>
  <si>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</si>
  <si>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</si>
  <si>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</si>
  <si>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</si>
  <si>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</si>
  <si>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</si>
  <si>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</si>
  <si>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</si>
  <si>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</si>
  <si>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</si>
  <si>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</si>
  <si>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</si>
  <si>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</si>
  <si>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</si>
  <si>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</si>
  <si>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</si>
  <si>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</si>
  <si>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</si>
  <si>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</si>
  <si>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</si>
  <si>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</si>
  <si>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</si>
  <si>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</si>
  <si>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</si>
  <si>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</si>
  <si>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</si>
  <si>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</si>
  <si>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</si>
  <si>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</si>
  <si>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</si>
  <si>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</si>
  <si>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</si>
  <si>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</si>
  <si>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</si>
  <si>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</si>
  <si>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</si>
  <si>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</si>
  <si>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</si>
  <si>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</si>
  <si>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</si>
  <si>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</si>
  <si>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</si>
  <si>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</si>
  <si>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</si>
  <si>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</si>
  <si>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</si>
  <si>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</si>
  <si>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</si>
  <si>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</si>
  <si>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</si>
  <si>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</si>
  <si>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</si>
  <si>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</si>
  <si>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</si>
  <si>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</si>
  <si>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</si>
  <si>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</si>
  <si>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</si>
  <si>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</si>
  <si>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</si>
  <si>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</si>
  <si>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</si>
  <si>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</si>
  <si>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</si>
  <si>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</si>
  <si>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</si>
  <si>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</si>
  <si>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</si>
  <si>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</si>
  <si>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</si>
  <si>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</si>
  <si>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</si>
  <si>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</si>
  <si>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</si>
  <si>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</si>
  <si>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</si>
  <si>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</si>
  <si>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</si>
  <si>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</si>
  <si>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</si>
  <si>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</si>
  <si>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</si>
  <si>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</si>
  <si>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</si>
  <si>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</si>
  <si>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</si>
  <si>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</si>
  <si>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</si>
  <si>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</si>
  <si>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</si>
  <si>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</si>
  <si>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</si>
  <si>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</si>
  <si>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</si>
  <si>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</si>
  <si>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</si>
  <si>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</si>
  <si>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</si>
  <si>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</si>
  <si>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</si>
  <si>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</si>
  <si>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</si>
  <si>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</si>
  <si>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</si>
  <si>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</si>
  <si>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</si>
  <si>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</si>
  <si>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</si>
  <si>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</si>
  <si>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</si>
  <si>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</si>
  <si>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</si>
  <si>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</si>
  <si>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</si>
  <si>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</si>
  <si>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</si>
  <si>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</si>
  <si>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</si>
  <si>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</si>
  <si>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</si>
  <si>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</si>
  <si>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</si>
  <si>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</si>
  <si>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</si>
  <si>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</si>
  <si>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</si>
  <si>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</si>
  <si>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</si>
  <si>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</si>
  <si>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</si>
  <si>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</si>
  <si>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</si>
  <si>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</si>
  <si>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</si>
  <si>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</si>
  <si>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</si>
  <si>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</si>
  <si>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</si>
  <si>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</si>
  <si>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</si>
  <si>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</si>
  <si>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</si>
  <si>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</si>
  <si>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</si>
  <si>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</si>
  <si>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</si>
  <si>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</si>
  <si>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</si>
  <si>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</si>
  <si>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</si>
  <si>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</si>
  <si>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</si>
  <si>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</si>
  <si>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</si>
  <si>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</si>
  <si>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</si>
  <si>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</si>
  <si>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</si>
  <si>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</si>
  <si>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</si>
  <si>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</si>
  <si>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</si>
  <si>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</si>
  <si>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</si>
  <si>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</si>
  <si>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</si>
  <si>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</si>
  <si>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</si>
  <si>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</si>
  <si>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</si>
  <si>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</si>
  <si>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</si>
  <si>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</si>
  <si>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</si>
  <si>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</si>
  <si>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</si>
  <si>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</si>
  <si>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</si>
  <si>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</si>
  <si>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</si>
  <si>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</si>
  <si>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</si>
  <si>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</si>
  <si>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</si>
  <si>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</si>
  <si>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</si>
  <si>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</si>
  <si>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</si>
  <si>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</si>
  <si>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</si>
  <si>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</si>
  <si>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</si>
  <si>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</si>
  <si>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</si>
  <si>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</si>
  <si>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</si>
  <si>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</si>
  <si>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</si>
  <si>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</si>
  <si>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</si>
  <si>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</si>
  <si>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</si>
  <si>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</si>
  <si>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</si>
  <si>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</si>
  <si>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</si>
  <si>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</si>
  <si>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</si>
  <si>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</si>
  <si>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</si>
  <si>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</si>
  <si>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</si>
  <si>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</si>
  <si>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</si>
  <si>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</si>
  <si>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</si>
  <si>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</si>
  <si>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</si>
  <si>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</si>
  <si>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</si>
  <si>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</si>
  <si>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</si>
  <si>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</si>
  <si>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</si>
  <si>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</si>
  <si>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</si>
  <si>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</si>
  <si>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</si>
  <si>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</si>
  <si>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</si>
  <si>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</si>
  <si>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</si>
  <si>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</si>
  <si>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</si>
  <si>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</si>
  <si>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</si>
  <si>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</si>
  <si>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</si>
  <si>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</si>
  <si>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</si>
  <si>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</si>
  <si>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</si>
  <si>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</si>
  <si>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</si>
  <si>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</si>
  <si>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</si>
  <si>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</si>
  <si>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</si>
  <si>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</si>
  <si>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</si>
  <si>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</si>
  <si>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</si>
  <si>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</si>
  <si>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</si>
  <si>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</si>
  <si>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</si>
  <si>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</si>
  <si>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</si>
  <si>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</si>
  <si>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</si>
  <si>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</si>
  <si>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</si>
  <si>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</si>
  <si>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</si>
  <si>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</si>
  <si>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</si>
  <si>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</si>
  <si>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</si>
  <si>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</si>
  <si>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</si>
  <si>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</si>
  <si>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</si>
  <si>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</si>
  <si>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</si>
  <si>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</si>
  <si>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</si>
  <si>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</si>
  <si>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</si>
  <si>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</si>
  <si>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</si>
  <si>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</si>
  <si>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</si>
  <si>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</si>
  <si>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</si>
  <si>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</si>
  <si>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</si>
  <si>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</si>
  <si>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</si>
  <si>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</si>
  <si>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</si>
  <si>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</si>
  <si>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</si>
  <si>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</si>
  <si>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</si>
  <si>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</si>
  <si>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</si>
  <si>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</si>
  <si>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</si>
  <si>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</si>
  <si>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</si>
  <si>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</si>
  <si>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</si>
  <si>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</si>
  <si>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</si>
  <si>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</si>
  <si>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</si>
  <si>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</si>
  <si>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</si>
  <si>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</si>
  <si>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</si>
  <si>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</si>
  <si>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</si>
  <si>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</si>
  <si>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</si>
  <si>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</si>
  <si>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</si>
  <si>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</si>
  <si>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</si>
  <si>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</si>
  <si>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</si>
  <si>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</si>
  <si>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</si>
  <si>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</si>
  <si>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</si>
  <si>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</si>
  <si>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</si>
  <si>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</si>
  <si>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</si>
  <si>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</si>
  <si>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</si>
  <si>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</si>
  <si>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</si>
  <si>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</si>
  <si>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</si>
  <si>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</si>
  <si>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</si>
  <si>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</si>
  <si>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</si>
  <si>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</si>
  <si>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</si>
  <si>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</si>
  <si>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</si>
  <si>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</si>
  <si>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</si>
  <si>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</si>
  <si>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</si>
  <si>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</si>
  <si>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</si>
  <si>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</si>
  <si>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</si>
  <si>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</si>
  <si>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</si>
  <si>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</si>
  <si>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</si>
  <si>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</si>
  <si>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</si>
  <si>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</si>
  <si>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</si>
  <si>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</si>
  <si>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</si>
  <si>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</si>
  <si>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</si>
  <si>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</si>
  <si>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</si>
  <si>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</si>
  <si>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</si>
  <si>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</si>
  <si>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</si>
  <si>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</si>
  <si>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</si>
  <si>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</si>
  <si>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</si>
  <si>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</si>
  <si>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</si>
  <si>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</si>
  <si>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</si>
  <si>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</si>
  <si>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</si>
  <si>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</si>
  <si>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</si>
  <si>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</si>
  <si>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</si>
  <si>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</si>
  <si>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</si>
  <si>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</si>
  <si>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</si>
  <si>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</si>
  <si>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</si>
  <si>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</si>
  <si>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</si>
  <si>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</si>
  <si>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</si>
  <si>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</si>
  <si>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</si>
  <si>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</si>
  <si>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</si>
  <si>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</si>
  <si>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</si>
  <si>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</si>
  <si>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</si>
  <si>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</si>
  <si>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</si>
  <si>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</si>
  <si>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</si>
  <si>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</si>
  <si>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</si>
  <si>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</si>
  <si>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</si>
  <si>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</si>
  <si>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</si>
  <si>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</si>
  <si>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</si>
  <si>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</si>
  <si>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</si>
  <si>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</si>
  <si>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</si>
  <si>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</si>
  <si>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</si>
  <si>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</si>
  <si>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</si>
  <si>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</si>
  <si>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</si>
  <si>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</si>
  <si>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</si>
  <si>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</si>
  <si>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</si>
  <si>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</si>
  <si>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</si>
  <si>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</si>
  <si>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</si>
  <si>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</si>
  <si>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</si>
  <si>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</si>
  <si>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</si>
  <si>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</si>
  <si>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</si>
  <si>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</si>
  <si>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</si>
  <si>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</si>
  <si>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</si>
  <si>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</si>
  <si>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</si>
  <si>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</si>
  <si>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</si>
  <si>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</si>
  <si>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</si>
  <si>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</si>
  <si>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</si>
  <si>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</si>
  <si>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</si>
  <si>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</si>
  <si>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</si>
  <si>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</si>
  <si>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</si>
  <si>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</si>
  <si>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</si>
  <si>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</si>
  <si>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</si>
  <si>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</si>
  <si>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</si>
  <si>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</si>
  <si>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</si>
  <si>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</si>
  <si>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</si>
  <si>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</si>
  <si>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</si>
  <si>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</si>
  <si>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</si>
  <si>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</si>
  <si>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</si>
  <si>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</si>
  <si>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</si>
  <si>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</si>
  <si>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</si>
  <si>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</si>
  <si>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</si>
  <si>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</si>
  <si>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</si>
  <si>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</si>
  <si>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</si>
  <si>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</si>
  <si>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</si>
  <si>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</si>
  <si>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</si>
  <si>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</si>
  <si>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</si>
  <si>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</si>
  <si>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</si>
  <si>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</si>
  <si>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</si>
  <si>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</si>
  <si>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</si>
  <si>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</si>
  <si>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</si>
  <si>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</si>
  <si>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</si>
  <si>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</si>
  <si>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</si>
  <si>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</si>
  <si>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</si>
  <si>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</si>
  <si>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</si>
  <si>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</si>
  <si>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</si>
  <si>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</si>
  <si>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</si>
  <si>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</si>
  <si>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</si>
  <si>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</si>
  <si>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</si>
  <si>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</si>
  <si>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</si>
  <si>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</si>
  <si>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</si>
  <si>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</si>
  <si>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</si>
  <si>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</si>
  <si>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</si>
  <si>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</si>
  <si>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</si>
  <si>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</si>
  <si>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</si>
  <si>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</si>
  <si>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</si>
  <si>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</si>
  <si>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</si>
  <si>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</si>
  <si>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</si>
  <si>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</si>
  <si>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</si>
  <si>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</si>
  <si>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</si>
  <si>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</si>
  <si>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</si>
  <si>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</si>
  <si>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</si>
  <si>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</si>
  <si>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</si>
  <si>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</si>
  <si>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</si>
  <si>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</si>
  <si>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</si>
  <si>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</si>
  <si>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</si>
  <si>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</si>
  <si>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</si>
  <si>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</si>
  <si>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</si>
  <si>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</si>
  <si>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</si>
  <si>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</si>
  <si>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</si>
  <si>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</si>
  <si>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</si>
  <si>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</si>
  <si>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</si>
  <si>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</si>
  <si>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</si>
  <si>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</si>
  <si>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</si>
  <si>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</si>
  <si>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</si>
  <si>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</si>
  <si>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</si>
  <si>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</si>
  <si>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</si>
  <si>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</si>
  <si>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</si>
  <si>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</si>
  <si>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</si>
  <si>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</si>
  <si>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</si>
  <si>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</si>
  <si>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</si>
  <si>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</si>
  <si>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</si>
  <si>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</si>
  <si>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</si>
  <si>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</si>
  <si>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</si>
  <si>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</si>
  <si>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</si>
  <si>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</si>
  <si>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</si>
  <si>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</si>
  <si>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</si>
  <si>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</si>
  <si>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</si>
  <si>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</si>
  <si>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</si>
  <si>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</si>
  <si>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</si>
  <si>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</si>
  <si>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</si>
  <si>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</si>
  <si>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</si>
  <si>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</si>
  <si>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</si>
  <si>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</si>
  <si>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</si>
  <si>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</si>
  <si>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</si>
  <si>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</si>
  <si>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</si>
  <si>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</si>
  <si>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</si>
  <si>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</si>
  <si>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</si>
  <si>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</si>
  <si>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</si>
  <si>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</si>
  <si>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</si>
  <si>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</si>
  <si>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</si>
  <si>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</si>
  <si>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</si>
  <si>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</si>
  <si>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</si>
  <si>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</si>
  <si>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</si>
  <si>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</si>
  <si>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</si>
  <si>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</si>
  <si>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</si>
  <si>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</si>
  <si>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</si>
  <si>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</si>
  <si>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</si>
  <si>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</si>
  <si>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</si>
  <si>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</si>
  <si>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</si>
  <si>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</si>
  <si>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</si>
  <si>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</si>
  <si>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</si>
  <si>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</si>
  <si>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</si>
  <si>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</si>
  <si>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</si>
  <si>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</si>
  <si>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</si>
  <si>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</si>
  <si>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</si>
  <si>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</si>
  <si>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</si>
  <si>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</si>
  <si>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</si>
  <si>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</si>
  <si>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</si>
  <si>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</si>
  <si>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</si>
  <si>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</si>
  <si>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</si>
  <si>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</si>
  <si>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</si>
  <si>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</si>
  <si>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</si>
  <si>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</si>
  <si>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</si>
  <si>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</si>
  <si>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</si>
  <si>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</si>
  <si>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</si>
  <si>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</si>
  <si>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</si>
  <si>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</si>
  <si>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</si>
  <si>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</si>
  <si>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</si>
  <si>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</si>
  <si>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</si>
  <si>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</si>
  <si>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</si>
  <si>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</si>
  <si>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</si>
  <si>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</si>
  <si>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</si>
  <si>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</si>
  <si>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</si>
  <si>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</si>
  <si>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</si>
  <si>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</si>
  <si>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</si>
  <si>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</si>
  <si>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</si>
  <si>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</si>
  <si>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</si>
  <si>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</si>
  <si>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</si>
  <si>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</si>
  <si>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</si>
  <si>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</si>
  <si>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</si>
  <si>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</si>
  <si>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</si>
  <si>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</si>
  <si>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</si>
  <si>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</si>
  <si>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</si>
  <si>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</si>
  <si>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</si>
  <si>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</si>
  <si>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</si>
  <si>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</si>
  <si>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</si>
  <si>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</si>
  <si>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</si>
  <si>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</si>
  <si>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</si>
  <si>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</si>
  <si>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</si>
  <si>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</si>
  <si>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</si>
  <si>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</si>
  <si>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</si>
  <si>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</si>
  <si>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</si>
  <si>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</si>
  <si>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</si>
  <si>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</si>
  <si>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</si>
  <si>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</si>
  <si>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</si>
  <si>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</si>
  <si>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</si>
  <si>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</si>
  <si>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</si>
  <si>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</si>
  <si>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</si>
  <si>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</si>
  <si>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</si>
  <si>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</si>
  <si>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</si>
  <si>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</si>
  <si>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</si>
  <si>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</si>
  <si>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</si>
  <si>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</si>
  <si>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</si>
  <si>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</si>
  <si>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</si>
  <si>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</si>
  <si>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</si>
  <si>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</si>
  <si>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</si>
  <si>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</si>
  <si>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</si>
  <si>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</si>
  <si>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</si>
  <si>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</si>
  <si>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</si>
  <si>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</si>
  <si>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</si>
  <si>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</si>
  <si>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</si>
  <si>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</si>
  <si>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</si>
  <si>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</si>
  <si>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</si>
  <si>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</si>
  <si>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</si>
  <si>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</si>
  <si>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</si>
  <si>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</si>
  <si>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</si>
  <si>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</si>
  <si>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</si>
  <si>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</si>
  <si>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</si>
  <si>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</si>
  <si>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</si>
  <si>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</si>
  <si>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</si>
  <si>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</si>
  <si>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</si>
  <si>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</si>
  <si>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</si>
  <si>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</si>
  <si>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</si>
  <si>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</si>
  <si>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</si>
  <si>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</si>
  <si>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</si>
  <si>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</si>
  <si>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</si>
  <si>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</si>
  <si>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</si>
  <si>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</si>
  <si>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</si>
  <si>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</si>
  <si>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</si>
  <si>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</si>
  <si>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</si>
  <si>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</si>
  <si>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</si>
  <si>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</si>
  <si>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</si>
  <si>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</si>
  <si>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</si>
  <si>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</si>
  <si>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</si>
  <si>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</si>
  <si>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</si>
  <si>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</si>
  <si>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</si>
  <si>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</si>
  <si>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</si>
  <si>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</si>
  <si>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</si>
  <si>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</si>
  <si>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</si>
  <si>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</si>
  <si>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</si>
  <si>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</si>
  <si>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</si>
  <si>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</si>
  <si>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</si>
  <si>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</si>
  <si>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</si>
  <si>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</si>
  <si>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</si>
  <si>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</si>
  <si>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</si>
  <si>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</si>
  <si>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</si>
  <si>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</si>
  <si>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</si>
  <si>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</si>
  <si>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</si>
  <si>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</si>
  <si>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</si>
  <si>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</si>
  <si>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</si>
  <si>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</si>
  <si>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</si>
  <si>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</si>
  <si>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</si>
  <si>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</si>
  <si>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</si>
  <si>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</si>
  <si>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</si>
  <si>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</si>
  <si>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</si>
  <si>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</si>
  <si>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</si>
  <si>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</si>
  <si>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</si>
  <si>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</si>
  <si>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</si>
  <si>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</si>
  <si>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</si>
  <si>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</si>
  <si>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</si>
  <si>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</si>
  <si>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</si>
  <si>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</si>
  <si>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</si>
  <si>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</si>
  <si>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</si>
  <si>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</si>
  <si>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</si>
  <si>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</si>
  <si>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</si>
  <si>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</si>
  <si>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</si>
  <si>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</si>
  <si>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</si>
  <si>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</si>
  <si>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</si>
  <si>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</si>
  <si>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</si>
  <si>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</si>
  <si>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</si>
  <si>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</si>
  <si>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</si>
  <si>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</si>
  <si>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</si>
  <si>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</si>
  <si>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</si>
  <si>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</si>
  <si>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</si>
  <si>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</si>
  <si>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</si>
  <si>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</si>
  <si>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</si>
  <si>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</si>
  <si>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</si>
  <si>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</si>
  <si>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</si>
  <si>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</si>
  <si>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</si>
  <si>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</si>
  <si>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</si>
  <si>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</si>
  <si>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</si>
  <si>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</si>
  <si>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</si>
  <si>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</si>
  <si>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</si>
  <si>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</si>
  <si>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</si>
  <si>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</si>
  <si>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</si>
  <si>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</si>
  <si>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</si>
  <si>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</si>
  <si>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</si>
  <si>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</si>
  <si>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</si>
  <si>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</si>
  <si>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</si>
  <si>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</si>
  <si>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</si>
  <si>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</si>
  <si>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</si>
  <si>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</si>
  <si>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</si>
  <si>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</si>
  <si>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</si>
  <si>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</si>
  <si>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</si>
  <si>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</si>
  <si>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</si>
  <si>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</si>
  <si>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</si>
  <si>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</si>
  <si>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</si>
  <si>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</si>
  <si>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</si>
  <si>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</si>
  <si>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</si>
  <si>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</si>
  <si>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</si>
  <si>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</si>
  <si>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</si>
  <si>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</si>
  <si>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</si>
  <si>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</si>
  <si>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</si>
  <si>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</si>
  <si>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</si>
  <si>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</si>
  <si>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</si>
  <si>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</si>
  <si>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</si>
  <si>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</si>
  <si>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</si>
  <si>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</si>
  <si>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</si>
  <si>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</si>
  <si>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</si>
  <si>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</si>
  <si>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</si>
  <si>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</si>
  <si>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</si>
  <si>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</si>
  <si>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</si>
  <si>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</si>
  <si>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</si>
  <si>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</si>
  <si>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</si>
  <si>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</si>
  <si>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</si>
  <si>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</si>
  <si>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</si>
  <si>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</si>
  <si>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</si>
  <si>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</si>
  <si>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</si>
  <si>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</si>
  <si>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</si>
  <si>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</si>
  <si>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</si>
  <si>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</si>
  <si>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</si>
  <si>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</si>
  <si>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</si>
  <si>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</si>
  <si>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</si>
  <si>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</si>
  <si>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</si>
  <si>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</si>
  <si>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</si>
  <si>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</si>
  <si>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</si>
  <si>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</si>
  <si>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</si>
  <si>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</si>
  <si>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</si>
  <si>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</si>
  <si>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</si>
  <si>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</si>
  <si>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</si>
  <si>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</si>
  <si>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</si>
  <si>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</si>
  <si>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</si>
  <si>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</si>
  <si>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</si>
  <si>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</si>
  <si>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</si>
  <si>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</si>
  <si>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</si>
  <si>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</si>
  <si>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</si>
  <si>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</si>
  <si>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</si>
  <si>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</si>
  <si>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</si>
  <si>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</si>
  <si>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</si>
  <si>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</si>
  <si>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</si>
  <si>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</si>
  <si>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</si>
  <si>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</si>
  <si>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</si>
  <si>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</si>
  <si>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</si>
  <si>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</si>
  <si>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</si>
  <si>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</si>
  <si>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</si>
  <si>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</si>
  <si>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</si>
  <si>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</si>
  <si>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</si>
  <si>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</si>
  <si>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</si>
  <si>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</si>
  <si>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</si>
  <si>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</si>
  <si>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</si>
  <si>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</si>
  <si>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</si>
  <si>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</si>
  <si>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</si>
  <si>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</si>
  <si>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</si>
  <si>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</si>
  <si>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</si>
  <si>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</si>
  <si>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</si>
  <si>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</si>
  <si>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</si>
  <si>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</si>
  <si>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</si>
  <si>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</si>
  <si>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</si>
  <si>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</si>
  <si>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</si>
  <si>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</si>
  <si>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</si>
  <si>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</si>
  <si>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</si>
  <si>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</si>
  <si>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</si>
  <si>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</si>
  <si>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</si>
  <si>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</si>
  <si>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</si>
  <si>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</si>
  <si>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</si>
  <si>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</si>
  <si>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</si>
  <si>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</si>
  <si>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</si>
  <si>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</si>
  <si>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</si>
  <si>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</si>
  <si>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</si>
  <si>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</si>
  <si>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</si>
  <si>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</si>
  <si>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</si>
  <si>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</si>
  <si>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</si>
  <si>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</si>
  <si>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</si>
  <si>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</si>
  <si>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</si>
  <si>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</si>
  <si>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</si>
  <si>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</si>
  <si>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</si>
  <si>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</si>
  <si>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</si>
  <si>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</si>
  <si>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</si>
  <si>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</si>
  <si>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</si>
  <si>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</si>
  <si>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</si>
  <si>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</si>
  <si>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</si>
  <si>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</si>
  <si>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</si>
  <si>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</si>
  <si>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</si>
  <si>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</si>
  <si>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</si>
  <si>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</si>
  <si>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</si>
  <si>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</si>
  <si>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</si>
  <si>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</si>
  <si>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</si>
  <si>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</si>
  <si>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</si>
  <si>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</si>
  <si>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</si>
  <si>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</si>
  <si>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</si>
  <si>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</si>
  <si>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</si>
  <si>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</si>
  <si>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</si>
  <si>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</si>
  <si>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</si>
  <si>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</si>
  <si>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</si>
  <si>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</si>
  <si>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</si>
  <si>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</si>
  <si>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</si>
  <si>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</si>
  <si>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</si>
  <si>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</si>
  <si>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</si>
  <si>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</si>
  <si>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</si>
  <si>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</si>
  <si>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</si>
  <si>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</si>
  <si>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</si>
  <si>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</si>
  <si>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</si>
  <si>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</si>
  <si>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</si>
  <si>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</si>
  <si>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</si>
  <si>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</si>
  <si>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</si>
  <si>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</si>
  <si>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</si>
  <si>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</si>
  <si>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</si>
  <si>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</si>
  <si>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</si>
  <si>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</si>
  <si>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</si>
  <si>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</si>
  <si>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</si>
  <si>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</si>
  <si>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</si>
  <si>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</si>
  <si>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</si>
  <si>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</si>
  <si>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</si>
  <si>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</si>
  <si>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</si>
  <si>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</si>
  <si>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</si>
  <si>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</si>
  <si>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</si>
  <si>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</si>
  <si>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</si>
  <si>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</si>
  <si>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</si>
  <si>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</si>
  <si>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</si>
  <si>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</si>
  <si>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</si>
  <si>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</si>
  <si>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</si>
  <si>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</si>
  <si>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</si>
  <si>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</si>
  <si>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</si>
  <si>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</si>
  <si>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</si>
  <si>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</si>
  <si>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</si>
  <si>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</si>
  <si>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</si>
  <si>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</si>
  <si>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</si>
  <si>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</si>
  <si>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</si>
  <si>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</si>
  <si>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</si>
  <si>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</si>
  <si>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</si>
  <si>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</si>
  <si>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</si>
  <si>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</si>
  <si>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</si>
  <si>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</si>
  <si>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</si>
  <si>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</si>
  <si>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</si>
  <si>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</si>
  <si>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</si>
  <si>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</si>
  <si>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</si>
  <si>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</si>
  <si>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</si>
  <si>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</si>
  <si>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</si>
  <si>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</si>
  <si>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</si>
  <si>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</si>
  <si>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</si>
  <si>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</si>
  <si>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</si>
  <si>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</si>
  <si>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</si>
  <si>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</si>
  <si>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</si>
  <si>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</si>
  <si>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</si>
  <si>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</si>
  <si>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</si>
  <si>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</si>
  <si>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</si>
  <si>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</si>
  <si>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</si>
  <si>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</si>
  <si>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</si>
  <si>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</si>
  <si>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</si>
  <si>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</si>
  <si>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</si>
  <si>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</si>
  <si>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</si>
  <si>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</si>
  <si>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</si>
  <si>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</si>
  <si>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</si>
  <si>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</si>
  <si>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</si>
  <si>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</si>
  <si>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</si>
  <si>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</si>
  <si>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</si>
  <si>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</si>
  <si>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</si>
  <si>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</si>
  <si>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</si>
  <si>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</si>
  <si>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</si>
  <si>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</si>
  <si>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</si>
  <si>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</si>
  <si>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</si>
  <si>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</si>
  <si>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</si>
  <si>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</si>
  <si>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</si>
  <si>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</si>
  <si>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</si>
  <si>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</si>
  <si>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</si>
  <si>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</si>
  <si>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</si>
  <si>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</si>
  <si>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</si>
  <si>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</si>
  <si>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</si>
  <si>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</si>
  <si>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</si>
  <si>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</si>
  <si>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</si>
  <si>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</si>
  <si>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</si>
  <si>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</si>
  <si>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</si>
  <si>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</si>
  <si>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</si>
  <si>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</si>
  <si>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</si>
  <si>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</si>
  <si>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</si>
  <si>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</si>
  <si>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</si>
  <si>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</si>
  <si>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</si>
  <si>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</si>
  <si>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</si>
  <si>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</si>
  <si>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</si>
  <si>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</si>
  <si>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</si>
  <si>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</si>
  <si>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</si>
  <si>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</si>
  <si>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</si>
  <si>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</si>
  <si>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</si>
  <si>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</si>
  <si>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</si>
  <si>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</si>
  <si>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</si>
  <si>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</si>
  <si>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</si>
  <si>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</si>
  <si>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</si>
  <si>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</si>
  <si>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</si>
  <si>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</si>
  <si>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</si>
  <si>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</si>
  <si>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</si>
  <si>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</si>
  <si>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</si>
  <si>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</si>
  <si>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</si>
  <si>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</si>
  <si>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</si>
  <si>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</si>
  <si>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</si>
  <si>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</si>
  <si>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</si>
  <si>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</si>
  <si>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</si>
  <si>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</si>
  <si>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</si>
  <si>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</si>
  <si>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</si>
  <si>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</si>
  <si>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</si>
  <si>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</si>
  <si>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</si>
  <si>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</si>
  <si>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</si>
  <si>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</si>
  <si>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</si>
  <si>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</si>
  <si>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</si>
  <si>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</si>
  <si>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</si>
  <si>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</si>
  <si>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</si>
  <si>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</si>
  <si>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</si>
  <si>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</si>
  <si>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</si>
  <si>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</si>
  <si>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</si>
  <si>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</si>
  <si>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</si>
  <si>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</si>
  <si>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</si>
  <si>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</si>
  <si>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</si>
  <si>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</si>
  <si>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</si>
  <si>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</si>
  <si>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</si>
  <si>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</si>
  <si>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</si>
  <si>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</si>
  <si>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</si>
  <si>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</si>
  <si>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</si>
  <si>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</si>
  <si>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</si>
  <si>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</si>
  <si>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</si>
  <si>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</si>
  <si>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</si>
  <si>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</si>
  <si>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</si>
  <si>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</si>
  <si>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</si>
  <si>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</si>
  <si>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</si>
  <si>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</si>
  <si>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</si>
  <si>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</si>
  <si>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</si>
  <si>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</si>
  <si>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</si>
  <si>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</si>
  <si>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</si>
  <si>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</si>
  <si>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</si>
  <si>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</si>
  <si>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</si>
  <si>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</si>
  <si>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</si>
  <si>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</si>
  <si>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</si>
  <si>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</si>
  <si>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</si>
  <si>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</si>
  <si>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</si>
  <si>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</si>
  <si>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</si>
  <si>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</si>
  <si>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</si>
  <si>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</si>
  <si>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</si>
  <si>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</si>
  <si>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</si>
  <si>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</si>
  <si>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</si>
  <si>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</si>
  <si>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</si>
  <si>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</si>
  <si>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</si>
  <si>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</si>
  <si>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</si>
  <si>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</si>
  <si>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</si>
  <si>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</si>
  <si>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</si>
  <si>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</si>
  <si>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</si>
  <si>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</si>
  <si>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</si>
  <si>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</si>
  <si>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</si>
  <si>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</si>
  <si>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</si>
  <si>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</si>
  <si>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</si>
  <si>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</si>
  <si>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</si>
  <si>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</si>
  <si>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</si>
  <si>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</si>
  <si>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</si>
  <si>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</si>
  <si>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</si>
  <si>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</si>
  <si>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</si>
  <si>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</si>
  <si>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</si>
  <si>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</si>
  <si>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</si>
  <si>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</si>
  <si>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</si>
  <si>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</si>
  <si>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</si>
  <si>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</si>
  <si>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</si>
  <si>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</si>
  <si>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</si>
  <si>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</si>
  <si>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</si>
  <si>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</si>
  <si>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</si>
  <si>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</si>
  <si>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</si>
  <si>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</si>
  <si>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</si>
  <si>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</si>
  <si>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</si>
  <si>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</si>
  <si>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</si>
  <si>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</si>
  <si>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</si>
  <si>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</si>
  <si>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</si>
  <si>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</si>
  <si>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</si>
  <si>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</si>
  <si>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</si>
  <si>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</si>
  <si>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</si>
  <si>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</si>
  <si>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</si>
  <si>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</si>
  <si>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</si>
  <si>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</si>
  <si>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</si>
  <si>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</si>
  <si>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</si>
  <si>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</si>
  <si>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</si>
  <si>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</si>
  <si>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</si>
  <si>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</si>
  <si>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</si>
  <si>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</si>
  <si>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</si>
  <si>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</si>
  <si>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</si>
  <si>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</si>
  <si>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</si>
  <si>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</si>
  <si>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</si>
  <si>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</si>
  <si>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</si>
  <si>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</si>
  <si>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</si>
  <si>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</si>
  <si>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</si>
  <si>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</si>
  <si>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</si>
  <si>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</si>
  <si>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</si>
  <si>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</si>
  <si>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</si>
  <si>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</si>
  <si>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</si>
  <si>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</si>
  <si>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</si>
  <si>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</si>
  <si>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</si>
  <si>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</si>
  <si>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</si>
  <si>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</si>
  <si>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</si>
  <si>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</si>
  <si>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</si>
  <si>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</si>
  <si>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</si>
  <si>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</si>
  <si>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</si>
  <si>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</si>
  <si>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</si>
  <si>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</si>
  <si>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</si>
  <si>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</si>
  <si>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</si>
  <si>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</si>
  <si>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</si>
  <si>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</si>
  <si>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</si>
  <si>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</si>
  <si>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</si>
  <si>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</si>
  <si>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</si>
  <si>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</si>
  <si>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</si>
  <si>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</si>
  <si>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</si>
  <si>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</si>
  <si>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</si>
  <si>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</si>
  <si>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</si>
  <si>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</si>
  <si>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</si>
  <si>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</si>
  <si>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</si>
  <si>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</si>
  <si>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</si>
  <si>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</si>
  <si>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</si>
  <si>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</si>
  <si>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</si>
  <si>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</si>
  <si>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</si>
  <si>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</si>
  <si>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</si>
  <si>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</si>
  <si>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</si>
  <si>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</si>
  <si>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</si>
  <si>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</si>
  <si>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</si>
  <si>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</si>
  <si>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</si>
  <si>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</si>
  <si>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</si>
  <si>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</si>
  <si>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</si>
  <si>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</si>
  <si>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</si>
  <si>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</si>
  <si>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</si>
  <si>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</si>
  <si>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</si>
  <si>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</si>
  <si>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</si>
  <si>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</si>
  <si>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</si>
  <si>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</si>
  <si>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</si>
  <si>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</si>
  <si>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</si>
  <si>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</si>
  <si>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</si>
  <si>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</si>
  <si>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</si>
  <si>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</si>
  <si>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</si>
  <si>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</si>
  <si>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</si>
  <si>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</si>
  <si>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</si>
  <si>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</si>
  <si>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</si>
  <si>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</si>
  <si>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</si>
  <si>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</si>
  <si>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</si>
  <si>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</si>
  <si>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</si>
  <si>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</si>
  <si>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</si>
  <si>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</si>
  <si>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</si>
  <si>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</si>
  <si>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</si>
  <si>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</si>
  <si>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</si>
  <si>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</si>
  <si>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</si>
  <si>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</si>
  <si>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</si>
  <si>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</si>
  <si>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</si>
  <si>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</si>
  <si>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</si>
  <si>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</si>
  <si>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</si>
  <si>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</si>
  <si>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</si>
  <si>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</si>
  <si>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</si>
  <si>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</si>
  <si>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</si>
  <si>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</si>
  <si>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</si>
  <si>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</si>
  <si>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</si>
  <si>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</si>
  <si>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</si>
  <si>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</si>
  <si>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</si>
  <si>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</si>
  <si>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</si>
  <si>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</si>
  <si>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</si>
  <si>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</si>
  <si>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</si>
  <si>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</si>
  <si>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</si>
  <si>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</si>
  <si>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</si>
  <si>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</si>
  <si>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</si>
  <si>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</si>
  <si>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</si>
  <si>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</si>
  <si>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</si>
  <si>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</si>
  <si>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</si>
  <si>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</si>
  <si>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</si>
  <si>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</si>
  <si>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</si>
  <si>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</si>
  <si>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</si>
  <si>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</si>
  <si>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</si>
  <si>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</si>
  <si>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</si>
  <si>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</si>
  <si>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</si>
  <si>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</si>
  <si>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</si>
  <si>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</si>
  <si>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</si>
  <si>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</si>
  <si>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</si>
  <si>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</si>
  <si>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</si>
  <si>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</si>
  <si>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</si>
  <si>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</si>
  <si>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</si>
  <si>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</si>
  <si>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</si>
  <si>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</si>
  <si>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</si>
  <si>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</si>
  <si>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</si>
  <si>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</si>
  <si>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</si>
  <si>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</si>
  <si>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</si>
  <si>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</si>
  <si>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</si>
  <si>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</si>
  <si>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</si>
  <si>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</si>
  <si>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</si>
  <si>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</si>
  <si>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</si>
  <si>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</si>
  <si>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</si>
  <si>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</si>
  <si>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</si>
  <si>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</si>
  <si>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</si>
  <si>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</si>
  <si>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</si>
  <si>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</si>
  <si>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</si>
  <si>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</si>
  <si>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</si>
  <si>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</si>
  <si>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</si>
  <si>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</si>
  <si>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</si>
  <si>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</si>
  <si>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</si>
  <si>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</si>
  <si>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</si>
  <si>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</si>
  <si>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</si>
  <si>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</si>
  <si>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</si>
  <si>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</si>
  <si>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</si>
  <si>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</si>
  <si>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</si>
  <si>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</si>
  <si>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</si>
  <si>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</si>
  <si>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</si>
  <si>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</si>
  <si>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</si>
  <si>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</si>
  <si>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</si>
  <si>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</si>
  <si>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</si>
  <si>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</si>
  <si>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</si>
  <si>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</si>
  <si>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</si>
  <si>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</si>
  <si>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</si>
  <si>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</si>
  <si>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</si>
  <si>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</si>
  <si>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</si>
  <si>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</si>
  <si>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</si>
  <si>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</si>
  <si>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</si>
  <si>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</si>
  <si>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</si>
  <si>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</si>
  <si>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</si>
  <si>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</si>
  <si>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</si>
  <si>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</si>
  <si>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</si>
  <si>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</si>
  <si>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</si>
  <si>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</si>
  <si>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</si>
  <si>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</si>
  <si>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</si>
  <si>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</si>
  <si>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</si>
  <si>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</si>
  <si>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</si>
  <si>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</si>
  <si>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</si>
  <si>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</si>
  <si>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</si>
  <si>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</si>
  <si>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</si>
  <si>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</si>
  <si>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</si>
  <si>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</si>
  <si>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</si>
  <si>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</si>
  <si>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</si>
  <si>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</si>
  <si>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</si>
  <si>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</si>
  <si>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</si>
  <si>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</si>
  <si>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</si>
  <si>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</si>
  <si>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</si>
  <si>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</si>
  <si>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</si>
  <si>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</si>
  <si>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</si>
  <si>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</si>
  <si>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</si>
  <si>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</si>
  <si>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</si>
  <si>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</si>
  <si>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</si>
  <si>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</si>
  <si>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</si>
  <si>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</si>
  <si>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</si>
  <si>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</si>
  <si>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</si>
  <si>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</si>
  <si>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</si>
  <si>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</si>
  <si>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</si>
  <si>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</si>
  <si>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</si>
  <si>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</si>
  <si>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</si>
  <si>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</si>
  <si>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</si>
  <si>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</si>
  <si>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</si>
  <si>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</si>
  <si>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</si>
  <si>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</si>
  <si>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</si>
  <si>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</si>
  <si>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</si>
  <si>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</si>
  <si>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</si>
  <si>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</si>
  <si>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</si>
  <si>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</si>
  <si>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</si>
  <si>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</si>
  <si>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</si>
  <si>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</si>
  <si>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</si>
  <si>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</si>
  <si>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</si>
  <si>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</si>
  <si>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</si>
  <si>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</si>
  <si>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</si>
  <si>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</si>
  <si>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</si>
  <si>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</si>
  <si>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</si>
  <si>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</si>
  <si>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</si>
  <si>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</si>
  <si>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</si>
  <si>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</si>
  <si>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</si>
  <si>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</si>
  <si>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</si>
  <si>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</si>
  <si>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</si>
  <si>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</si>
  <si>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</si>
  <si>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</si>
  <si>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</si>
  <si>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</si>
  <si>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</si>
  <si>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</si>
  <si>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</si>
  <si>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</si>
  <si>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</si>
  <si>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</si>
  <si>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</si>
  <si>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</si>
  <si>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</si>
  <si>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</si>
  <si>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</si>
  <si>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</si>
  <si>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</si>
  <si>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</si>
  <si>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</si>
  <si>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</si>
  <si>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</si>
  <si>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</si>
  <si>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</si>
  <si>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</si>
  <si>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</si>
  <si>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</si>
  <si>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</si>
  <si>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</si>
  <si>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</si>
  <si>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</si>
  <si>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</si>
  <si>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</si>
  <si>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</si>
  <si>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</si>
  <si>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</si>
  <si>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</si>
  <si>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</si>
  <si>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</si>
  <si>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</si>
  <si>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</si>
  <si>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</si>
  <si>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</si>
  <si>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</si>
  <si>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</si>
  <si>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</si>
  <si>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</si>
  <si>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</si>
  <si>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</si>
  <si>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</si>
  <si>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</si>
  <si>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</si>
  <si>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</si>
  <si>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</si>
  <si>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</si>
  <si>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</si>
  <si>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</si>
  <si>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</si>
  <si>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</si>
  <si>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</si>
  <si>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</si>
  <si>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</si>
  <si>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</si>
  <si>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</si>
  <si>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</si>
  <si>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</si>
  <si>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</si>
  <si>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</si>
  <si>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</si>
  <si>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</si>
  <si>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</si>
  <si>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</si>
  <si>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</si>
  <si>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</si>
  <si>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</si>
  <si>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</si>
  <si>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</si>
  <si>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</si>
  <si>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</si>
  <si>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</si>
  <si>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</si>
  <si>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</si>
  <si>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</si>
  <si>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</si>
  <si>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</si>
  <si>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</si>
  <si>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</si>
  <si>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</si>
  <si>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</si>
  <si>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</si>
  <si>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</si>
  <si>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</si>
  <si>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</si>
  <si>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</si>
  <si>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</si>
  <si>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</si>
  <si>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</si>
  <si>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</si>
  <si>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</si>
  <si>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</si>
  <si>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</si>
  <si>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</si>
  <si>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</si>
  <si>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</si>
  <si>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</si>
  <si>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</si>
  <si>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</si>
  <si>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</si>
  <si>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</si>
  <si>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</si>
  <si>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</si>
  <si>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</si>
  <si>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</si>
  <si>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</si>
  <si>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</si>
  <si>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</si>
  <si>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</si>
  <si>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</si>
  <si>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</si>
  <si>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</si>
  <si>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</si>
  <si>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</si>
  <si>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</si>
  <si>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</si>
  <si>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</si>
  <si>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</si>
  <si>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</si>
  <si>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</si>
  <si>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</si>
  <si>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</si>
  <si>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</si>
  <si>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</si>
  <si>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</si>
  <si>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</si>
  <si>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</si>
  <si>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</si>
  <si>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</si>
  <si>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</si>
  <si>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</si>
  <si>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</si>
  <si>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</si>
  <si>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</si>
  <si>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</si>
  <si>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</si>
  <si>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</si>
  <si>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</si>
  <si>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</si>
  <si>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</si>
  <si>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</si>
  <si>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</si>
  <si>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</si>
  <si>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</si>
  <si>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</si>
  <si>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</si>
  <si>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</si>
  <si>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</si>
  <si>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</si>
  <si>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</si>
  <si>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</si>
  <si>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</si>
  <si>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</si>
  <si>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</si>
  <si>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</si>
  <si>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</si>
  <si>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</si>
  <si>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</si>
  <si>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</si>
  <si>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</si>
  <si>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</si>
  <si>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</si>
  <si>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</si>
  <si>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</si>
  <si>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</si>
  <si>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</si>
  <si>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</si>
  <si>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</si>
  <si>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</si>
  <si>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</si>
  <si>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</si>
  <si>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</si>
  <si>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</si>
  <si>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</si>
  <si>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</si>
  <si>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</si>
  <si>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</si>
  <si>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</si>
  <si>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</si>
  <si>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</si>
  <si>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</si>
  <si>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</si>
  <si>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</si>
  <si>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</si>
  <si>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</si>
  <si>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</si>
  <si>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</si>
  <si>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</si>
  <si>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</si>
  <si>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</si>
  <si>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</si>
  <si>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</si>
  <si>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</si>
  <si>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</si>
  <si>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</si>
  <si>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</si>
  <si>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</si>
  <si>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</si>
  <si>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</si>
  <si>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</si>
  <si>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</si>
  <si>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</si>
  <si>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</si>
  <si>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</si>
  <si>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</si>
  <si>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</si>
  <si>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</si>
  <si>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</si>
  <si>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</si>
  <si>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</si>
  <si>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</si>
  <si>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</si>
  <si>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</si>
  <si>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</si>
  <si>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</si>
  <si>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</si>
  <si>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</si>
  <si>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</si>
  <si>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</si>
  <si>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</si>
  <si>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</si>
  <si>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</si>
  <si>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</si>
  <si>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</si>
  <si>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</si>
  <si>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</si>
  <si>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</si>
  <si>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</si>
  <si>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</si>
  <si>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</si>
  <si>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</si>
  <si>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</si>
  <si>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</si>
  <si>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</si>
  <si>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</si>
  <si>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</si>
  <si>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</si>
  <si>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</si>
  <si>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</si>
  <si>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</si>
  <si>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</si>
  <si>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</si>
  <si>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</si>
  <si>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</si>
  <si>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</si>
  <si>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</si>
  <si>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</si>
  <si>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</si>
  <si>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</si>
  <si>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</si>
  <si>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</si>
  <si>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</si>
  <si>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</si>
  <si>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</si>
  <si>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</si>
  <si>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</si>
  <si>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</si>
  <si>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</si>
  <si>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</si>
  <si>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</si>
  <si>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</si>
  <si>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</si>
  <si>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</si>
  <si>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</si>
  <si>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</si>
  <si>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</si>
  <si>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</si>
  <si>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</si>
  <si>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</si>
  <si>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</si>
  <si>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</si>
  <si>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</si>
  <si>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</si>
  <si>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</si>
  <si>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</si>
  <si>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</si>
  <si>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</si>
  <si>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</si>
  <si>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</si>
  <si>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</si>
  <si>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</si>
  <si>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</si>
  <si>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</si>
  <si>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</si>
  <si>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</si>
  <si>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</si>
  <si>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</si>
  <si>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</si>
  <si>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</si>
  <si>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</si>
  <si>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</si>
  <si>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</si>
  <si>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</si>
  <si>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</si>
  <si>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</si>
  <si>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</si>
  <si>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</si>
  <si>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</si>
  <si>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</si>
  <si>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</si>
  <si>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</si>
  <si>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</si>
  <si>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</si>
  <si>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</si>
  <si>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</si>
  <si>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</si>
  <si>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</si>
  <si>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</si>
  <si>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</si>
  <si>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</si>
  <si>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</si>
  <si>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</si>
  <si>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</si>
  <si>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</si>
  <si>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</si>
  <si>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</si>
  <si>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</si>
  <si>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</si>
  <si>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</si>
  <si>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</si>
  <si>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</si>
  <si>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</si>
  <si>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</si>
  <si>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</si>
  <si>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</si>
  <si>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</si>
  <si>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</si>
  <si>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</si>
  <si>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</si>
  <si>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</si>
  <si>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</si>
  <si>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</si>
  <si>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</si>
  <si>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</si>
  <si>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</si>
  <si>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</si>
  <si>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</si>
  <si>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</si>
  <si>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</si>
  <si>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</si>
  <si>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</si>
  <si>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</si>
  <si>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</si>
  <si>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</si>
  <si>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</si>
  <si>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</si>
  <si>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</si>
  <si>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</si>
  <si>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</si>
  <si>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</si>
  <si>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</si>
  <si>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</si>
  <si>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</si>
  <si>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</si>
  <si>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</si>
  <si>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</si>
  <si>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</si>
  <si>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</si>
  <si>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</si>
  <si>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</si>
  <si>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</si>
  <si>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</si>
  <si>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</si>
  <si>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</si>
  <si>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</si>
  <si>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</si>
  <si>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</si>
  <si>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</si>
  <si>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</si>
  <si>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</si>
  <si>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</si>
  <si>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</si>
  <si>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</si>
  <si>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</si>
  <si>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</si>
  <si>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</si>
  <si>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</si>
  <si>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</si>
  <si>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</si>
  <si>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</si>
  <si>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</si>
  <si>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</si>
  <si>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</si>
  <si>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</si>
  <si>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</si>
  <si>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</si>
  <si>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</si>
  <si>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</si>
  <si>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</si>
  <si>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</si>
  <si>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</si>
  <si>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</si>
  <si>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</si>
  <si>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</si>
  <si>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</si>
  <si>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</si>
  <si>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</si>
  <si>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</si>
  <si>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</si>
  <si>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</si>
  <si>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</si>
  <si>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</si>
  <si>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</si>
  <si>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</si>
  <si>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</si>
  <si>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</si>
  <si>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</si>
  <si>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</si>
  <si>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</si>
  <si>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</si>
  <si>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</si>
  <si>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</si>
  <si>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</si>
  <si>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</si>
  <si>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</si>
  <si>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</si>
  <si>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</si>
  <si>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</si>
  <si>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</si>
  <si>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</si>
  <si>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</si>
  <si>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</si>
  <si>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</si>
  <si>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</si>
  <si>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</si>
  <si>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</si>
  <si>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</si>
  <si>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</si>
  <si>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</si>
  <si>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</si>
  <si>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</si>
  <si>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</si>
  <si>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</si>
  <si>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</si>
  <si>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</si>
  <si>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</si>
  <si>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</si>
  <si>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</si>
  <si>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</si>
  <si>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</si>
  <si>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</si>
  <si>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</si>
  <si>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</si>
  <si>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</si>
  <si>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</si>
  <si>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</si>
  <si>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</si>
  <si>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</si>
  <si>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</si>
  <si>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</si>
  <si>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</si>
  <si>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</si>
  <si>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</si>
  <si>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</si>
  <si>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</si>
  <si>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</si>
  <si>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</si>
  <si>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</si>
  <si>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</si>
  <si>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</si>
  <si>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</si>
  <si>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</si>
  <si>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</si>
  <si>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</si>
  <si>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</si>
  <si>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</si>
  <si>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</si>
  <si>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</si>
  <si>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</si>
  <si>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</si>
  <si>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</si>
  <si>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</si>
  <si>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</si>
  <si>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</si>
  <si>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</si>
  <si>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</si>
  <si>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</si>
  <si>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</si>
  <si>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</si>
  <si>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</si>
  <si>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</si>
  <si>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</si>
  <si>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</si>
  <si>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</si>
  <si>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</si>
  <si>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</si>
  <si>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</si>
  <si>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</si>
  <si>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</si>
  <si>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</si>
  <si>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</si>
  <si>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</si>
  <si>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</si>
  <si>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</si>
  <si>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</si>
  <si>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</si>
  <si>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</si>
  <si>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</si>
  <si>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</si>
  <si>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</si>
  <si>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</si>
  <si>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</si>
  <si>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</si>
  <si>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</si>
  <si>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</si>
  <si>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</si>
  <si>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</si>
  <si>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</si>
  <si>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</si>
  <si>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</si>
  <si>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</si>
  <si>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</si>
  <si>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</si>
  <si>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</si>
  <si>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</si>
  <si>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</si>
  <si>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</si>
  <si>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</si>
  <si>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</si>
  <si>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</si>
  <si>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</si>
  <si>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</si>
  <si>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</si>
  <si>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</si>
  <si>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</si>
  <si>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</si>
  <si>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</si>
  <si>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</si>
  <si>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</si>
  <si>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</si>
  <si>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</si>
  <si>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</si>
  <si>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</si>
  <si>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</si>
  <si>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</si>
  <si>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</si>
  <si>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</si>
  <si>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</si>
  <si>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</si>
  <si>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</si>
  <si>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</si>
  <si>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</si>
  <si>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</si>
  <si>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</si>
  <si>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</si>
  <si>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</si>
  <si>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</si>
  <si>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</si>
  <si>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</si>
  <si>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</si>
  <si>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</si>
  <si>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</si>
  <si>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</si>
  <si>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</si>
  <si>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</si>
  <si>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</si>
  <si>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</si>
  <si>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</si>
  <si>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</si>
  <si>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</si>
  <si>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</si>
  <si>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</si>
  <si>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</si>
  <si>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</si>
  <si>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</si>
  <si>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</si>
  <si>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</si>
  <si>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</si>
  <si>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</si>
  <si>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</si>
  <si>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</si>
  <si>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</si>
  <si>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</si>
  <si>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</si>
  <si>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</si>
  <si>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</si>
  <si>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</si>
  <si>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</si>
  <si>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</si>
  <si>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</si>
  <si>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</si>
  <si>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</si>
  <si>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</si>
  <si>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</si>
  <si>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</si>
  <si>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</si>
  <si>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</si>
  <si>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</si>
  <si>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</si>
  <si>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</si>
  <si>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</si>
  <si>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</si>
  <si>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</si>
  <si>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</si>
  <si>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</si>
  <si>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</si>
  <si>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</si>
  <si>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</si>
  <si>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</si>
  <si>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</si>
  <si>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</si>
  <si>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</si>
  <si>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</si>
  <si>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</si>
  <si>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</si>
  <si>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</si>
  <si>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</si>
  <si>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</si>
  <si>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</si>
  <si>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</si>
  <si>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</si>
  <si>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</si>
  <si>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</si>
  <si>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</si>
  <si>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</si>
  <si>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</si>
  <si>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</si>
  <si>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</si>
  <si>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</si>
  <si>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</si>
  <si>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</si>
  <si>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</si>
  <si>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</si>
  <si>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</si>
  <si>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</si>
  <si>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</si>
  <si>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</si>
  <si>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</si>
  <si>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</si>
  <si>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</si>
  <si>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</si>
  <si>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</si>
  <si>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</si>
  <si>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</si>
  <si>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</si>
  <si>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</si>
  <si>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</si>
  <si>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</si>
  <si>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</si>
  <si>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</si>
  <si>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</si>
  <si>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</si>
  <si>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</si>
  <si>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</si>
  <si>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</si>
  <si>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</si>
  <si>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</si>
  <si>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</si>
  <si>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</si>
  <si>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</si>
  <si>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</si>
  <si>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</si>
  <si>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</si>
  <si>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</si>
  <si>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</si>
  <si>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</si>
  <si>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</si>
  <si>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</si>
  <si>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</si>
  <si>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</si>
  <si>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</si>
  <si>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</si>
  <si>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</si>
  <si>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</si>
  <si>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</si>
  <si>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</si>
  <si>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</si>
  <si>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</si>
  <si>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</si>
  <si>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</si>
  <si>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</si>
  <si>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</si>
  <si>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</si>
  <si>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</si>
  <si>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</si>
  <si>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</si>
  <si>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</si>
  <si>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</si>
  <si>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</si>
  <si>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</si>
  <si>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</si>
  <si>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</si>
  <si>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</si>
  <si>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</si>
  <si>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</si>
  <si>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</si>
  <si>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</si>
  <si>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</si>
  <si>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</si>
  <si>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</si>
  <si>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</si>
  <si>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</si>
  <si>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</si>
  <si>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</si>
  <si>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</si>
  <si>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</si>
  <si>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</si>
  <si>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</si>
  <si>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</si>
  <si>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</si>
  <si>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</si>
  <si>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</si>
  <si>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</si>
  <si>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</si>
  <si>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</si>
  <si>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</si>
  <si>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</si>
  <si>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</si>
  <si>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</si>
  <si>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</si>
  <si>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</si>
  <si>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</si>
  <si>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</si>
  <si>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</si>
  <si>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</si>
  <si>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</si>
  <si>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</si>
  <si>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</si>
  <si>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</si>
  <si>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</si>
  <si>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</si>
  <si>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</si>
  <si>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</si>
  <si>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</si>
  <si>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</si>
  <si>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</si>
  <si>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</si>
  <si>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</si>
  <si>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</si>
  <si>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</si>
  <si>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</si>
  <si>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</si>
  <si>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</si>
  <si>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</si>
  <si>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</si>
  <si>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</si>
  <si>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</si>
  <si>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</si>
  <si>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</si>
  <si>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</si>
  <si>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</si>
  <si>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</si>
  <si>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</si>
  <si>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</si>
  <si>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</si>
  <si>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</si>
  <si>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</si>
  <si>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</si>
  <si>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</si>
  <si>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</si>
  <si>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</si>
  <si>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</si>
  <si>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</si>
  <si>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</si>
  <si>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</si>
  <si>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</si>
  <si>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</si>
  <si>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</si>
  <si>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</si>
  <si>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</si>
  <si>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</si>
  <si>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</si>
  <si>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</si>
  <si>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</si>
  <si>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</si>
  <si>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</si>
  <si>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</si>
  <si>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</si>
  <si>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</si>
  <si>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</si>
  <si>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</si>
  <si>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</si>
  <si>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</si>
  <si>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</si>
  <si>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</si>
  <si>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</si>
  <si>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</si>
  <si>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</si>
  <si>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</si>
  <si>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</si>
  <si>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</si>
  <si>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</si>
  <si>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</si>
  <si>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</si>
  <si>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</si>
  <si>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</si>
  <si>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</si>
  <si>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</si>
  <si>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</si>
  <si>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</si>
  <si>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</si>
  <si>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</si>
  <si>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</si>
  <si>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</si>
  <si>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</si>
  <si>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</si>
  <si>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</si>
  <si>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</si>
  <si>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</si>
  <si>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</si>
  <si>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</si>
  <si>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</si>
  <si>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</si>
  <si>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</si>
  <si>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</si>
  <si>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</si>
  <si>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</si>
  <si>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</si>
  <si>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</si>
  <si>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</si>
  <si>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</si>
  <si>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</si>
  <si>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</si>
  <si>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</si>
  <si>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</si>
  <si>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</si>
  <si>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</si>
  <si>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</si>
  <si>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</si>
  <si>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</si>
  <si>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</si>
  <si>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</si>
  <si>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</si>
  <si>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</si>
  <si>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</si>
  <si>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</si>
  <si>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</si>
  <si>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</si>
  <si>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</si>
  <si>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</si>
  <si>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</si>
  <si>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</si>
  <si>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</si>
  <si>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</si>
  <si>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</si>
  <si>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</si>
  <si>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</si>
  <si>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</si>
  <si>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</si>
  <si>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</si>
  <si>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</si>
  <si>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</si>
  <si>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</si>
  <si>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</si>
  <si>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</si>
  <si>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</si>
  <si>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</si>
  <si>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</si>
  <si>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</si>
  <si>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</si>
  <si>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</si>
  <si>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</si>
  <si>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</si>
  <si>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</si>
  <si>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</si>
  <si>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</si>
  <si>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</si>
  <si>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</si>
  <si>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</si>
  <si>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</si>
  <si>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</si>
  <si>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</si>
  <si>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</si>
  <si>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</si>
  <si>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</si>
  <si>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</si>
  <si>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</si>
  <si>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</si>
  <si>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</si>
  <si>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</si>
  <si>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</si>
  <si>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</si>
  <si>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</si>
  <si>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</si>
  <si>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</si>
  <si>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</si>
  <si>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</si>
  <si>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</si>
  <si>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</si>
  <si>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</si>
  <si>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</si>
  <si>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</si>
  <si>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</si>
  <si>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</si>
  <si>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</si>
  <si>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</si>
  <si>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</si>
  <si>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</si>
  <si>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</si>
  <si>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</si>
  <si>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</si>
  <si>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</si>
  <si>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</si>
  <si>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</si>
  <si>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</si>
  <si>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</si>
  <si>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</si>
  <si>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</si>
  <si>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</si>
  <si>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</si>
  <si>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</si>
  <si>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</si>
  <si>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</si>
  <si>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</si>
  <si>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</si>
  <si>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</si>
  <si>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</si>
  <si>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</si>
  <si>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</si>
  <si>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</si>
  <si>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</si>
  <si>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</si>
  <si>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</si>
  <si>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</si>
  <si>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</si>
  <si>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</si>
  <si>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</si>
  <si>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</si>
  <si>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</si>
  <si>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</si>
  <si>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</si>
  <si>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</si>
  <si>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</si>
  <si>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</si>
  <si>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</si>
  <si>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</si>
  <si>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</si>
  <si>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</si>
  <si>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</si>
  <si>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</si>
  <si>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</si>
  <si>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</si>
  <si>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</si>
  <si>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</si>
  <si>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</si>
  <si>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</si>
  <si>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</si>
  <si>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</si>
  <si>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</si>
  <si>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</si>
  <si>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</si>
  <si>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</si>
  <si>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</si>
  <si>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</si>
  <si>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</si>
  <si>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</si>
  <si>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</si>
  <si>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</si>
  <si>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</si>
  <si>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</si>
  <si>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</si>
  <si>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</si>
  <si>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</si>
  <si>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</si>
  <si>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</si>
  <si>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</si>
  <si>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</si>
  <si>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</si>
  <si>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</si>
  <si>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</si>
  <si>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</si>
  <si>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</si>
  <si>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</si>
  <si>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</si>
  <si>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</si>
  <si>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</si>
  <si>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</si>
  <si>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</si>
  <si>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</si>
  <si>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</si>
  <si>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</si>
  <si>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</si>
  <si>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</si>
  <si>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</si>
  <si>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</si>
  <si>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</si>
  <si>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</si>
  <si>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</si>
  <si>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</si>
  <si>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</si>
  <si>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</si>
  <si>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</si>
  <si>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</si>
  <si>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</si>
  <si>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</si>
  <si>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</si>
  <si>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</si>
  <si>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</si>
  <si>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</si>
  <si>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</si>
  <si>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</si>
  <si>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</si>
  <si>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</si>
  <si>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</si>
  <si>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</si>
  <si>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</si>
  <si>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</si>
  <si>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</si>
  <si>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</si>
  <si>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</si>
  <si>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</si>
  <si>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</si>
  <si>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</si>
  <si>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</si>
  <si>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</si>
  <si>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</si>
  <si>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</si>
  <si>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</si>
  <si>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</si>
  <si>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</si>
  <si>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</si>
  <si>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</si>
  <si>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</si>
  <si>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</si>
  <si>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</si>
  <si>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</si>
  <si>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</si>
  <si>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</si>
  <si>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</si>
  <si>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</si>
  <si>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</si>
  <si>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</si>
  <si>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</si>
  <si>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</si>
  <si>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</si>
  <si>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</si>
  <si>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</si>
  <si>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</si>
  <si>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</si>
  <si>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</si>
  <si>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</si>
  <si>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</si>
  <si>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</si>
  <si>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</si>
  <si>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</si>
  <si>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</si>
  <si>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</si>
  <si>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</si>
  <si>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</si>
  <si>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</si>
  <si>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</si>
  <si>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</si>
  <si>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</si>
  <si>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</si>
  <si>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</si>
  <si>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</si>
  <si>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</si>
  <si>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</si>
  <si>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</si>
  <si>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</si>
  <si>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</si>
  <si>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</si>
  <si>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</si>
  <si>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</si>
  <si>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</si>
  <si>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</si>
  <si>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</si>
  <si>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</si>
  <si>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</si>
  <si>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</si>
  <si>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</si>
  <si>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</si>
  <si>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</si>
  <si>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</si>
  <si>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</si>
  <si>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</si>
  <si>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</si>
  <si>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</si>
  <si>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</si>
  <si>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</si>
  <si>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</si>
  <si>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</si>
  <si>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</si>
  <si>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</si>
  <si>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</si>
  <si>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</si>
  <si>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</si>
  <si>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</si>
  <si>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</si>
  <si>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</si>
  <si>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</si>
  <si>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</si>
  <si>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</si>
  <si>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</si>
  <si>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</si>
  <si>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</si>
  <si>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</si>
  <si>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</si>
  <si>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</si>
  <si>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</si>
  <si>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</si>
  <si>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</si>
  <si>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</si>
  <si>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</si>
  <si>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</si>
  <si>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</si>
  <si>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</si>
  <si>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</si>
  <si>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</si>
  <si>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</si>
  <si>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</si>
  <si>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</si>
  <si>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</si>
  <si>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</si>
  <si>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</si>
  <si>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</si>
  <si>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</si>
  <si>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</si>
  <si>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</si>
  <si>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</si>
  <si>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</si>
  <si>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</si>
  <si>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</si>
  <si>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</si>
  <si>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</si>
  <si>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</si>
  <si>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</si>
  <si>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</si>
  <si>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</si>
  <si>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</si>
  <si>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</si>
  <si>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</si>
  <si>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</si>
  <si>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</si>
  <si>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</si>
  <si>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</si>
  <si>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</si>
  <si>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</si>
  <si>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</si>
  <si>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</si>
  <si>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</si>
  <si>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</si>
  <si>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</si>
  <si>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</si>
  <si>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</si>
  <si>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</si>
  <si>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</si>
  <si>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</si>
  <si>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</si>
  <si>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</si>
  <si>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</si>
  <si>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</si>
  <si>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</si>
  <si>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</si>
  <si>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</si>
  <si>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</si>
  <si>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</si>
  <si>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</si>
  <si>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</si>
  <si>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</si>
  <si>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</si>
  <si>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</si>
  <si>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</si>
  <si>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</si>
  <si>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</si>
  <si>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</si>
  <si>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</si>
  <si>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</si>
  <si>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</si>
  <si>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</si>
  <si>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</si>
  <si>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</si>
  <si>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</si>
  <si>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</si>
  <si>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</si>
  <si>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</si>
  <si>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</si>
  <si>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</si>
  <si>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</si>
  <si>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</si>
  <si>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</si>
  <si>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</si>
  <si>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</si>
  <si>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</si>
  <si>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</si>
  <si>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</si>
  <si>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</si>
  <si>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</si>
  <si>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</si>
  <si>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</si>
  <si>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</si>
  <si>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</si>
  <si>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</si>
  <si>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</si>
  <si>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</si>
  <si>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</si>
  <si>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</si>
  <si>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</si>
  <si>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</si>
  <si>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</si>
  <si>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</si>
  <si>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</si>
  <si>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</si>
  <si>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</si>
  <si>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</si>
  <si>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</si>
  <si>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</si>
  <si>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</si>
  <si>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</si>
  <si>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</si>
  <si>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</si>
  <si>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</si>
  <si>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</si>
  <si>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</si>
  <si>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</si>
  <si>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</si>
  <si>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</si>
  <si>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</si>
  <si>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</si>
  <si>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</si>
  <si>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</si>
  <si>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</si>
  <si>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</si>
  <si>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</si>
  <si>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</si>
  <si>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</si>
  <si>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</si>
  <si>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</si>
  <si>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</si>
  <si>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</si>
  <si>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</si>
  <si>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</si>
  <si>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</si>
  <si>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</si>
  <si>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</si>
  <si>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</si>
  <si>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</si>
  <si>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</si>
  <si>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</si>
  <si>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</si>
  <si>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</si>
  <si>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</si>
  <si>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</si>
  <si>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</si>
  <si>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</si>
  <si>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</si>
  <si>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</si>
  <si>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</si>
  <si>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</si>
  <si>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</si>
  <si>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</si>
  <si>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</si>
  <si>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</si>
  <si>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</si>
  <si>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</si>
  <si>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</si>
  <si>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</si>
  <si>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</si>
  <si>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</si>
  <si>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</si>
  <si>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</si>
  <si>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</si>
  <si>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</si>
  <si>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</si>
  <si>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</si>
  <si>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</si>
  <si>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</si>
  <si>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</si>
  <si>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</si>
  <si>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</si>
  <si>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</si>
  <si>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</si>
  <si>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</si>
  <si>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</si>
  <si>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</si>
  <si>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</si>
  <si>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</si>
  <si>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</si>
  <si>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</si>
  <si>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</si>
  <si>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</si>
  <si>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</si>
  <si>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</si>
  <si>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</si>
  <si>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</si>
  <si>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</si>
  <si>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</si>
  <si>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</si>
  <si>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</si>
  <si>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</si>
  <si>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</si>
  <si>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</si>
  <si>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</si>
  <si>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</si>
  <si>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</si>
  <si>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</si>
  <si>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</si>
  <si>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</si>
  <si>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</si>
  <si>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</si>
  <si>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</si>
  <si>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</si>
  <si>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</si>
  <si>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</si>
  <si>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</si>
  <si>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</si>
  <si>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</si>
  <si>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</si>
  <si>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</si>
  <si>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</si>
  <si>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</si>
  <si>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</si>
  <si>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</si>
  <si>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</si>
  <si>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</si>
  <si>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</si>
  <si>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</si>
  <si>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</si>
  <si>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</si>
  <si>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</si>
  <si>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</si>
  <si>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</si>
  <si>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</si>
  <si>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</si>
  <si>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</si>
  <si>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</si>
  <si>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</si>
  <si>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</si>
  <si>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</si>
  <si>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</si>
  <si>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</si>
  <si>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</si>
  <si>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</si>
  <si>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</si>
  <si>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</si>
  <si>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</si>
  <si>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</si>
  <si>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</si>
  <si>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</si>
  <si>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</si>
  <si>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</si>
  <si>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</si>
  <si>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</si>
  <si>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</si>
  <si>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</si>
  <si>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</si>
  <si>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</si>
  <si>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</si>
  <si>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</si>
  <si>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</si>
  <si>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</si>
  <si>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</si>
  <si>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</si>
  <si>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</si>
  <si>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</si>
  <si>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</si>
  <si>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</si>
  <si>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</si>
  <si>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</si>
  <si>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</si>
  <si>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</si>
  <si>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</si>
  <si>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</si>
  <si>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</si>
  <si>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</si>
  <si>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</si>
  <si>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</si>
  <si>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</si>
  <si>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</si>
  <si>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</si>
  <si>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</si>
  <si>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</si>
  <si>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</si>
  <si>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</si>
  <si>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</si>
  <si>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</si>
  <si>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</si>
  <si>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</si>
  <si>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</si>
  <si>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</si>
  <si>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</si>
  <si>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</si>
  <si>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</si>
  <si>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</si>
  <si>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</si>
  <si>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</si>
  <si>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</si>
  <si>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</si>
  <si>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</si>
  <si>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</si>
  <si>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</si>
  <si>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</si>
  <si>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</si>
  <si>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</si>
  <si>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</si>
  <si>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</si>
  <si>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</si>
  <si>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</si>
  <si>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</si>
  <si>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</si>
  <si>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</si>
  <si>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</si>
  <si>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</si>
  <si>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</si>
  <si>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</si>
  <si>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</si>
  <si>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</si>
  <si>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</si>
  <si>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</si>
  <si>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</si>
  <si>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</si>
  <si>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</si>
  <si>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</si>
  <si>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</si>
  <si>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</si>
  <si>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</si>
  <si>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</si>
  <si>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</si>
  <si>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</si>
  <si>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</si>
  <si>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</si>
  <si>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</si>
  <si>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</si>
  <si>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</si>
  <si>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</si>
  <si>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</si>
  <si>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</si>
  <si>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</si>
  <si>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</si>
  <si>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</si>
  <si>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</si>
  <si>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</si>
  <si>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</si>
  <si>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</si>
  <si>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</si>
  <si>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</si>
  <si>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</si>
  <si>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</si>
  <si>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</si>
  <si>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</si>
  <si>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</si>
  <si>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</si>
  <si>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</si>
  <si>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</si>
  <si>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</si>
  <si>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</si>
  <si>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</si>
  <si>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</si>
  <si>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</si>
  <si>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</si>
  <si>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</si>
  <si>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</si>
  <si>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</si>
  <si>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</si>
  <si>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</si>
  <si>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</si>
  <si>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</si>
  <si>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</si>
  <si>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</si>
  <si>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</si>
  <si>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</si>
  <si>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</si>
  <si>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</si>
  <si>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</si>
  <si>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</si>
  <si>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</si>
  <si>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</si>
  <si>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</si>
  <si>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</si>
  <si>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</si>
  <si>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</si>
  <si>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</si>
  <si>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</si>
  <si>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</si>
  <si>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</si>
  <si>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</si>
  <si>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</si>
  <si>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</si>
  <si>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</si>
  <si>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</si>
  <si>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</si>
  <si>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</si>
  <si>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</si>
  <si>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</si>
  <si>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</si>
  <si>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</si>
  <si>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</si>
  <si>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</si>
  <si>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</si>
  <si>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</si>
  <si>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</si>
  <si>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</si>
  <si>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</si>
  <si>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</si>
  <si>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</si>
  <si>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</si>
  <si>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</si>
  <si>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</si>
  <si>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</si>
  <si>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</si>
  <si>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</si>
  <si>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</si>
  <si>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</si>
  <si>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</si>
  <si>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</si>
  <si>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</si>
  <si>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</si>
  <si>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</si>
  <si>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</si>
  <si>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</si>
  <si>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</si>
  <si>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</si>
  <si>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</si>
  <si>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</si>
  <si>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</si>
  <si>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</si>
  <si>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</si>
  <si>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</si>
  <si>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</si>
  <si>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</si>
  <si>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</si>
  <si>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</si>
  <si>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</si>
  <si>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</si>
  <si>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</si>
  <si>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</si>
  <si>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</si>
  <si>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</si>
  <si>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</si>
  <si>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</si>
  <si>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</si>
  <si>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</si>
  <si>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</si>
  <si>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</si>
  <si>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</si>
  <si>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</si>
  <si>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</si>
  <si>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</si>
  <si>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</si>
  <si>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</si>
  <si>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</si>
  <si>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</si>
  <si>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</si>
  <si>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</si>
  <si>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</si>
  <si>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</si>
  <si>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</si>
  <si>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</si>
  <si>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</si>
  <si>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</si>
  <si>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</si>
  <si>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</si>
  <si>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</si>
  <si>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</si>
  <si>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</si>
  <si>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</si>
  <si>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</si>
  <si>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</si>
  <si>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</si>
  <si>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</si>
  <si>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</si>
  <si>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</si>
  <si>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</si>
  <si>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</si>
  <si>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</si>
  <si>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</si>
  <si>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</si>
  <si>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</si>
  <si>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</si>
  <si>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</si>
  <si>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</si>
  <si>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</si>
  <si>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</si>
  <si>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</si>
  <si>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</si>
  <si>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</si>
  <si>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</si>
  <si>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</si>
  <si>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</si>
  <si>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</si>
  <si>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</si>
  <si>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</si>
  <si>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</si>
  <si>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</si>
  <si>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</si>
  <si>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</si>
  <si>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</si>
  <si>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</si>
  <si>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</si>
  <si>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</si>
  <si>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</si>
  <si>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</si>
  <si>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</si>
  <si>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</si>
  <si>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</si>
  <si>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</si>
  <si>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</si>
  <si>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</si>
  <si>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</si>
  <si>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</si>
  <si>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</si>
  <si>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</si>
  <si>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</si>
  <si>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</si>
  <si>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</si>
  <si>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</si>
  <si>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</si>
  <si>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</si>
  <si>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</si>
  <si>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</si>
  <si>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</si>
  <si>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</si>
  <si>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</si>
  <si>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</si>
  <si>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</si>
  <si>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</si>
  <si>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</si>
  <si>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</si>
  <si>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</si>
  <si>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</si>
  <si>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</si>
  <si>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</si>
  <si>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</si>
  <si>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</si>
  <si>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</si>
  <si>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</si>
  <si>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</si>
  <si>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</si>
  <si>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</si>
  <si>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</si>
  <si>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</si>
  <si>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</si>
  <si>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</si>
  <si>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</si>
  <si>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</si>
  <si>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</si>
  <si>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</si>
  <si>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</si>
  <si>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</si>
  <si>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</si>
  <si>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</si>
  <si>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</si>
  <si>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</si>
  <si>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</si>
  <si>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</si>
  <si>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</si>
  <si>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</si>
  <si>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</si>
  <si>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</si>
  <si>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</si>
  <si>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</si>
  <si>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</si>
  <si>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</si>
  <si>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</si>
  <si>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</si>
  <si>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</si>
  <si>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</si>
  <si>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</si>
  <si>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</si>
  <si>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</si>
  <si>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</si>
  <si>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</si>
  <si>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</si>
  <si>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</si>
  <si>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</si>
  <si>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</si>
  <si>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</si>
  <si>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</si>
  <si>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</si>
  <si>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</si>
  <si>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</si>
  <si>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</si>
  <si>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</si>
  <si>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</si>
  <si>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</si>
  <si>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</si>
  <si>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</si>
  <si>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</si>
  <si>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</si>
  <si>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</si>
  <si>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</si>
  <si>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</si>
  <si>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</si>
  <si>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</si>
  <si>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</si>
  <si>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</si>
  <si>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</si>
  <si>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</si>
  <si>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</si>
  <si>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</si>
  <si>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</si>
  <si>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</si>
  <si>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</si>
  <si>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</si>
  <si>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</si>
  <si>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</si>
  <si>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</si>
  <si>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</si>
  <si>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</si>
  <si>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</si>
  <si>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</si>
  <si>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</si>
  <si>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</si>
  <si>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</si>
  <si>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</si>
  <si>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</si>
  <si>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</si>
  <si>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</si>
  <si>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</si>
  <si>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</si>
  <si>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</si>
  <si>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</si>
  <si>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</si>
  <si>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</si>
  <si>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</si>
  <si>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</si>
  <si>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</si>
  <si>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</si>
  <si>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</si>
  <si>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</si>
  <si>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</si>
  <si>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</si>
  <si>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</si>
  <si>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</si>
  <si>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</si>
  <si>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</si>
  <si>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</si>
  <si>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</si>
  <si>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</si>
  <si>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</si>
  <si>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</si>
  <si>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</si>
  <si>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</si>
  <si>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</si>
  <si>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</si>
  <si>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</si>
  <si>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</si>
  <si>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</si>
  <si>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</si>
  <si>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</si>
  <si>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</si>
  <si>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</si>
  <si>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</si>
  <si>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</si>
  <si>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</si>
  <si>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</si>
  <si>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</si>
  <si>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</si>
  <si>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</si>
  <si>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</si>
  <si>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</si>
  <si>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</si>
  <si>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</si>
  <si>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</si>
  <si>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</si>
  <si>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</si>
  <si>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</si>
  <si>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</si>
  <si>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</si>
  <si>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</si>
  <si>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</si>
  <si>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</si>
  <si>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</si>
  <si>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</si>
  <si>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</si>
  <si>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</si>
  <si>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</si>
  <si>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</si>
  <si>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</si>
  <si>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</si>
  <si>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</si>
  <si>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</si>
  <si>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</si>
  <si>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</si>
  <si>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</si>
  <si>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</si>
  <si>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</si>
  <si>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</si>
  <si>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</si>
  <si>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</si>
  <si>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</si>
  <si>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</si>
  <si>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</si>
  <si>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</si>
  <si>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</si>
  <si>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</si>
  <si>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</si>
  <si>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</si>
  <si>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</si>
  <si>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</si>
  <si>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</si>
  <si>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</si>
  <si>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</si>
  <si>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</si>
  <si>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</si>
  <si>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</si>
  <si>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</si>
  <si>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</si>
  <si>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</si>
  <si>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</si>
  <si>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</si>
  <si>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</si>
  <si>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</si>
  <si>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</si>
  <si>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</si>
  <si>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</si>
  <si>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</si>
  <si>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</si>
  <si>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</si>
  <si>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</si>
  <si>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</si>
  <si>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</si>
  <si>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</si>
  <si>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</si>
  <si>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</si>
  <si>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</si>
  <si>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</si>
  <si>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</si>
  <si>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</si>
  <si>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</si>
  <si>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</si>
  <si>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</si>
  <si>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</si>
  <si>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</si>
  <si>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</si>
  <si>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</si>
  <si>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</si>
  <si>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</si>
  <si>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</si>
  <si>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</si>
  <si>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</si>
  <si>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</si>
  <si>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</si>
  <si>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</si>
  <si>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</si>
  <si>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</si>
  <si>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</si>
  <si>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</si>
  <si>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</si>
  <si>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</si>
  <si>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</si>
  <si>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</si>
  <si>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</si>
  <si>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</si>
  <si>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</si>
  <si>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</si>
  <si>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</si>
  <si>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</si>
  <si>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</si>
  <si>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</si>
  <si>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</si>
  <si>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</si>
  <si>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</si>
  <si>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</si>
  <si>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</si>
  <si>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</si>
  <si>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</si>
  <si>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</si>
  <si>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</si>
  <si>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</si>
  <si>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</si>
  <si>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</si>
  <si>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</si>
  <si>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</si>
  <si>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</si>
  <si>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</si>
  <si>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</si>
  <si>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</si>
  <si>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</si>
  <si>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</si>
  <si>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</si>
  <si>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</si>
  <si>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</si>
  <si>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</si>
  <si>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</si>
  <si>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</si>
  <si>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</si>
  <si>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</si>
  <si>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</si>
  <si>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</si>
  <si>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</si>
  <si>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</si>
  <si>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</si>
  <si>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</si>
  <si>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</si>
  <si>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</si>
  <si>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</si>
  <si>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</si>
  <si>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</si>
  <si>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</si>
  <si>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</si>
  <si>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</si>
  <si>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</si>
  <si>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</si>
  <si>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</si>
  <si>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</si>
  <si>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</si>
  <si>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</si>
  <si>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</si>
  <si>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</si>
  <si>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</si>
  <si>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</si>
  <si>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</si>
  <si>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</si>
  <si>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</si>
  <si>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</si>
  <si>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</si>
  <si>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</si>
  <si>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</si>
  <si>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</si>
  <si>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</si>
  <si>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</si>
  <si>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</si>
  <si>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</si>
  <si>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</si>
  <si>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</si>
  <si>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</si>
  <si>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</si>
  <si>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</si>
  <si>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</si>
  <si>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</si>
  <si>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</si>
  <si>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</si>
  <si>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</si>
  <si>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</si>
  <si>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</si>
  <si>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</si>
  <si>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</si>
  <si>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</si>
  <si>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</si>
  <si>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</si>
  <si>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</si>
  <si>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</si>
  <si>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</si>
  <si>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</si>
  <si>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</si>
  <si>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</si>
  <si>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</si>
  <si>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</si>
  <si>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</si>
  <si>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</si>
  <si>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</si>
  <si>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</si>
  <si>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</si>
  <si>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</si>
  <si>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</si>
  <si>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</si>
  <si>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</si>
  <si>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</si>
  <si>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</si>
  <si>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</si>
  <si>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</si>
  <si>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</si>
  <si>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</si>
  <si>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</si>
  <si>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</si>
  <si>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</si>
  <si>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</si>
  <si>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</si>
  <si>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</si>
  <si>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</si>
  <si>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</si>
  <si>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</si>
  <si>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</si>
  <si>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</si>
  <si>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</si>
  <si>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</si>
  <si>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</si>
  <si>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</si>
  <si>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</si>
  <si>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</si>
  <si>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</si>
  <si>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</si>
  <si>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</si>
  <si>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</si>
  <si>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</si>
  <si>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</si>
  <si>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</si>
  <si>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</si>
  <si>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</si>
  <si>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</si>
  <si>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</si>
  <si>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</si>
  <si>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</si>
  <si>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</si>
  <si>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</si>
  <si>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</si>
  <si>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</si>
  <si>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</si>
  <si>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</si>
  <si>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</si>
  <si>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</si>
  <si>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</si>
  <si>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</si>
  <si>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</si>
  <si>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</si>
  <si>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</si>
  <si>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</si>
  <si>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</si>
  <si>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</si>
  <si>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</si>
  <si>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</si>
  <si>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</si>
  <si>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</si>
  <si>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</si>
  <si>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</si>
  <si>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</si>
  <si>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</si>
  <si>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</si>
  <si>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</si>
  <si>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</si>
  <si>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</si>
  <si>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</si>
  <si>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</si>
  <si>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</si>
  <si>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</si>
  <si>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</si>
  <si>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</si>
  <si>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</si>
  <si>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</si>
  <si>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</si>
  <si>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</si>
  <si>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</si>
  <si>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</si>
  <si>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</si>
  <si>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</si>
  <si>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</si>
  <si>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</si>
  <si>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</si>
  <si>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</si>
  <si>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</si>
  <si>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</si>
  <si>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</si>
  <si>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</si>
  <si>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</si>
  <si>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</si>
  <si>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</si>
  <si>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</si>
  <si>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</si>
  <si>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</si>
  <si>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</si>
  <si>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</si>
  <si>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</si>
  <si>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</si>
  <si>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</si>
  <si>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</si>
  <si>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</si>
  <si>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</si>
  <si>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</si>
  <si>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</si>
  <si>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</si>
  <si>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</si>
  <si>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</si>
  <si>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</si>
  <si>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</si>
  <si>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</si>
  <si>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</si>
  <si>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</si>
  <si>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</si>
  <si>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</si>
  <si>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</si>
  <si>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</si>
  <si>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</si>
  <si>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</si>
  <si>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</si>
  <si>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</si>
  <si>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</si>
  <si>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</si>
  <si>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</si>
  <si>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</si>
  <si>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</si>
  <si>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</si>
  <si>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</si>
  <si>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</si>
  <si>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</si>
  <si>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</si>
  <si>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</si>
  <si>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</si>
  <si>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</si>
  <si>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</si>
  <si>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</si>
  <si>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</si>
  <si>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</si>
  <si>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</si>
  <si>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</si>
  <si>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</si>
  <si>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</si>
  <si>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</si>
  <si>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</si>
  <si>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</si>
  <si>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</si>
  <si>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</si>
  <si>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</si>
  <si>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</si>
  <si>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</si>
  <si>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</si>
  <si>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</si>
  <si>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</si>
  <si>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</si>
  <si>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</si>
  <si>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</si>
  <si>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</si>
  <si>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</si>
  <si>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</si>
  <si>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</si>
  <si>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</si>
  <si>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</si>
  <si>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</si>
  <si>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</si>
  <si>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</si>
  <si>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</si>
  <si>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</si>
  <si>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</si>
  <si>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</si>
  <si>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</si>
  <si>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</si>
  <si>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</si>
  <si>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</si>
  <si>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</si>
  <si>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</si>
  <si>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</si>
  <si>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</si>
  <si>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</si>
  <si>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</si>
  <si>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</si>
  <si>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</si>
  <si>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</si>
  <si>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</si>
  <si>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</si>
  <si>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</si>
  <si>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</si>
  <si>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</si>
  <si>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</si>
  <si>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</si>
  <si>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</si>
  <si>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</si>
  <si>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</si>
  <si>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</si>
  <si>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</si>
  <si>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</si>
  <si>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</si>
  <si>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</si>
  <si>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</si>
  <si>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</si>
  <si>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</si>
  <si>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</si>
  <si>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</si>
  <si>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</si>
  <si>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</si>
  <si>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</si>
  <si>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</si>
  <si>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</si>
  <si>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</si>
  <si>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</si>
  <si>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</si>
  <si>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</si>
  <si>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</si>
  <si>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</si>
  <si>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</si>
  <si>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</si>
  <si>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</si>
  <si>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</si>
  <si>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</si>
  <si>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</si>
  <si>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</si>
  <si>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</si>
  <si>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</si>
  <si>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</si>
  <si>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</si>
  <si>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</si>
  <si>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</si>
  <si>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</si>
  <si>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</si>
  <si>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</si>
  <si>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</si>
  <si>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</si>
  <si>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</si>
  <si>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</si>
  <si>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</si>
  <si>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</si>
  <si>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</si>
  <si>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</si>
  <si>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</si>
  <si>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</si>
  <si>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</si>
  <si>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</si>
  <si>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</si>
  <si>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</si>
  <si>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</si>
  <si>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</si>
  <si>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</si>
  <si>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</si>
  <si>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</si>
  <si>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</si>
  <si>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</si>
  <si>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</si>
  <si>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</si>
  <si>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</si>
  <si>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</si>
  <si>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</si>
  <si>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</si>
  <si>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</si>
  <si>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</si>
  <si>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</si>
  <si>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</si>
  <si>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</si>
  <si>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</si>
  <si>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</si>
  <si>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</si>
  <si>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</si>
  <si>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</si>
  <si>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</si>
  <si>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</si>
  <si>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</si>
  <si>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</si>
  <si>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</si>
  <si>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</si>
  <si>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</si>
  <si>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</si>
  <si>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</si>
  <si>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</si>
  <si>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</si>
  <si>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</si>
  <si>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</si>
  <si>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</si>
  <si>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</si>
  <si>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</si>
  <si>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</si>
  <si>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</si>
  <si>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</si>
  <si>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</si>
  <si>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</si>
  <si>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</si>
  <si>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</si>
  <si>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</si>
  <si>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</si>
  <si>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</si>
  <si>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</si>
  <si>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</si>
  <si>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</si>
  <si>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</si>
  <si>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</si>
  <si>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</si>
  <si>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</si>
  <si>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</si>
  <si>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</si>
  <si>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</si>
  <si>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</si>
  <si>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</si>
  <si>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</si>
  <si>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</si>
  <si>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</si>
  <si>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</si>
  <si>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</si>
  <si>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</si>
  <si>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</si>
  <si>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</si>
  <si>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</si>
  <si>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</si>
  <si>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</si>
  <si>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</si>
  <si>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</si>
  <si>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</si>
  <si>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</si>
  <si>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</si>
  <si>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</si>
  <si>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</si>
  <si>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</si>
  <si>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</si>
  <si>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</si>
  <si>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</si>
  <si>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</si>
  <si>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</si>
  <si>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</si>
  <si>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</si>
  <si>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</si>
  <si>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</si>
  <si>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</si>
  <si>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</si>
  <si>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</si>
  <si>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</si>
  <si>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</si>
  <si>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</si>
  <si>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</si>
  <si>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</si>
  <si>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</si>
  <si>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</si>
  <si>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</si>
  <si>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</si>
  <si>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</si>
  <si>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</si>
  <si>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</si>
  <si>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</si>
  <si>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</si>
  <si>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</si>
  <si>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</si>
  <si>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</si>
  <si>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</si>
  <si>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</si>
  <si>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</si>
  <si>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</si>
  <si>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</si>
  <si>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</si>
  <si>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</si>
  <si>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</si>
  <si>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</si>
  <si>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</si>
  <si>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</si>
  <si>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</si>
  <si>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</si>
  <si>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</si>
  <si>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</si>
  <si>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</si>
  <si>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</si>
  <si>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</si>
  <si>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</si>
  <si>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</si>
  <si>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</si>
  <si>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</si>
  <si>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</si>
  <si>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</si>
  <si>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</si>
  <si>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</si>
  <si>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</si>
  <si>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</si>
  <si>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</si>
  <si>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</si>
  <si>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</si>
  <si>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</si>
  <si>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</si>
  <si>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</si>
  <si>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</si>
  <si>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</si>
  <si>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</si>
  <si>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</si>
  <si>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</si>
  <si>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</si>
  <si>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</si>
  <si>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</si>
  <si>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</si>
  <si>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</si>
  <si>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</si>
  <si>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</si>
  <si>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</si>
  <si>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</si>
  <si>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</si>
  <si>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</si>
  <si>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</si>
  <si>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</si>
  <si>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</si>
  <si>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</si>
  <si>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</si>
  <si>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</si>
  <si>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</si>
  <si>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</si>
  <si>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</si>
  <si>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</si>
  <si>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</si>
  <si>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</si>
  <si>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</si>
  <si>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</si>
  <si>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</si>
  <si>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</si>
  <si>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</si>
  <si>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</si>
  <si>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</si>
  <si>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</si>
  <si>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</si>
  <si>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</si>
  <si>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</si>
  <si>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</si>
  <si>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</si>
  <si>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</si>
  <si>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</si>
  <si>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</si>
  <si>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</si>
  <si>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</si>
  <si>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</si>
  <si>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</si>
  <si>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</si>
  <si>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</si>
  <si>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</si>
  <si>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</si>
  <si>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</si>
  <si>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</si>
  <si>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</si>
  <si>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</si>
  <si>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</si>
  <si>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</si>
  <si>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</si>
  <si>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</si>
  <si>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</si>
  <si>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</si>
  <si>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</si>
  <si>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</si>
  <si>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</si>
  <si>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</si>
  <si>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</si>
  <si>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</si>
  <si>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</si>
  <si>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</si>
  <si>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</si>
  <si>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</si>
  <si>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</si>
  <si>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</si>
  <si>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</si>
  <si>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</si>
  <si>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</si>
  <si>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</si>
  <si>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</si>
  <si>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</si>
  <si>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</si>
  <si>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</si>
  <si>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</si>
  <si>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</si>
  <si>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</si>
  <si>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</si>
  <si>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</si>
  <si>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</si>
  <si>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</si>
  <si>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</si>
  <si>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</si>
  <si>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</si>
  <si>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</si>
  <si>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</si>
  <si>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</si>
  <si>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</si>
  <si>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</si>
  <si>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</si>
  <si>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</si>
  <si>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</si>
  <si>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</si>
  <si>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</si>
  <si>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</si>
  <si>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</si>
  <si>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</si>
  <si>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</si>
  <si>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</si>
  <si>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</si>
  <si>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</si>
  <si>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</si>
  <si>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</si>
  <si>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</si>
  <si>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</si>
  <si>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</si>
  <si>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</si>
  <si>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</si>
  <si>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</si>
  <si>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</si>
  <si>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</si>
  <si>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</si>
  <si>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</si>
  <si>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</si>
  <si>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</si>
  <si>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</si>
  <si>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</si>
  <si>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</si>
  <si>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</si>
  <si>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</si>
  <si>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</si>
  <si>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</si>
  <si>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</si>
  <si>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</si>
  <si>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</si>
  <si>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</si>
  <si>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</si>
  <si>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</si>
  <si>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</si>
  <si>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</si>
  <si>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</si>
  <si>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</si>
  <si>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</si>
  <si>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</si>
  <si>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</si>
  <si>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</si>
  <si>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</si>
  <si>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</si>
  <si>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</si>
  <si>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</si>
  <si>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</si>
  <si>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</si>
  <si>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</si>
  <si>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</si>
  <si>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</si>
  <si>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</si>
  <si>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</si>
  <si>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</si>
  <si>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</si>
  <si>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</si>
  <si>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</si>
  <si>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</si>
  <si>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</si>
  <si>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</si>
  <si>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</si>
  <si>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</si>
  <si>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</si>
  <si>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</si>
  <si>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</si>
  <si>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</si>
  <si>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</si>
  <si>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</si>
  <si>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</si>
  <si>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</si>
  <si>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</si>
  <si>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</si>
  <si>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</si>
  <si>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</si>
  <si>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</si>
  <si>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</si>
  <si>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</si>
  <si>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</si>
  <si>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</si>
  <si>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</si>
  <si>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</si>
  <si>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</si>
  <si>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</si>
  <si>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</si>
  <si>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</si>
  <si>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</si>
  <si>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</si>
  <si>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</si>
  <si>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</si>
  <si>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</si>
  <si>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</si>
  <si>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</si>
  <si>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</si>
  <si>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</si>
  <si>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</si>
  <si>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</si>
  <si>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</si>
  <si>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</si>
  <si>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</si>
  <si>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</si>
  <si>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</si>
  <si>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</si>
  <si>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</si>
  <si>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</si>
  <si>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</si>
  <si>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</si>
  <si>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</si>
  <si>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</si>
  <si>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</si>
  <si>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</si>
  <si>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</si>
  <si>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</si>
  <si>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</si>
  <si>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</si>
  <si>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</si>
  <si>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</si>
  <si>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</si>
  <si>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</si>
  <si>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</si>
  <si>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</si>
  <si>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</si>
  <si>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</si>
  <si>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</si>
  <si>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</si>
  <si>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</si>
  <si>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</si>
  <si>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</si>
  <si>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</si>
  <si>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</si>
  <si>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</si>
  <si>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</si>
  <si>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</si>
  <si>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</si>
  <si>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</si>
  <si>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</si>
  <si>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</si>
  <si>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</si>
  <si>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</si>
  <si>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</si>
  <si>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</si>
  <si>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</si>
  <si>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</si>
  <si>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</si>
  <si>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</si>
  <si>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</si>
  <si>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</si>
  <si>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</si>
  <si>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</si>
  <si>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</si>
  <si>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</si>
  <si>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</si>
  <si>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</si>
  <si>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</si>
  <si>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</si>
  <si>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</si>
  <si>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</si>
  <si>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</si>
  <si>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</si>
  <si>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</si>
  <si>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</si>
  <si>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</si>
  <si>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</si>
  <si>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</si>
  <si>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</si>
  <si>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</si>
  <si>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</si>
  <si>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</si>
  <si>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</si>
  <si>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</si>
  <si>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</si>
  <si>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</si>
  <si>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</si>
  <si>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</si>
  <si>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</si>
  <si>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</si>
  <si>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</si>
  <si>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</si>
  <si>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</si>
  <si>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</si>
  <si>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</si>
  <si>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</si>
  <si>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</si>
  <si>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</si>
  <si>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</si>
  <si>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</si>
  <si>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</si>
  <si>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</si>
  <si>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</si>
  <si>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</si>
  <si>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</si>
  <si>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</si>
  <si>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</si>
  <si>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</si>
  <si>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</si>
  <si>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</si>
  <si>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</si>
  <si>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</si>
  <si>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</si>
  <si>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</si>
  <si>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</si>
  <si>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</si>
  <si>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</si>
  <si>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</si>
  <si>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</si>
  <si>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</si>
  <si>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</si>
  <si>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</si>
  <si>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</si>
  <si>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</si>
  <si>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</si>
  <si>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</si>
  <si>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</si>
  <si>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</si>
  <si>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</si>
  <si>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</si>
  <si>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</si>
  <si>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</si>
  <si>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</si>
  <si>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</si>
  <si>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</si>
  <si>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</si>
  <si>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</si>
  <si>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</si>
  <si>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</si>
  <si>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</si>
  <si>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</si>
  <si>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</si>
  <si>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</si>
  <si>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</si>
  <si>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</si>
  <si>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</si>
  <si>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</si>
  <si>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</si>
  <si>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</si>
  <si>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</si>
  <si>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</si>
  <si>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</si>
  <si>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</si>
  <si>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</si>
  <si>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</si>
  <si>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</si>
  <si>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</si>
  <si>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</si>
  <si>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</si>
  <si>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</si>
  <si>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</si>
  <si>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</si>
  <si>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</si>
  <si>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</si>
  <si>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</si>
  <si>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</si>
  <si>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</si>
  <si>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</si>
  <si>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</si>
  <si>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</si>
  <si>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</si>
  <si>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</si>
  <si>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</si>
  <si>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</si>
  <si>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</si>
  <si>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</si>
  <si>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</si>
  <si>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</si>
  <si>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</si>
  <si>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</si>
  <si>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</si>
  <si>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</si>
  <si>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</si>
  <si>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</si>
  <si>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</si>
  <si>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</si>
  <si>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</si>
  <si>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</si>
  <si>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</si>
  <si>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</si>
  <si>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</si>
  <si>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</si>
  <si>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</si>
  <si>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</si>
  <si>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</si>
  <si>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</si>
  <si>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</si>
  <si>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</si>
  <si>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</si>
  <si>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</si>
  <si>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</si>
  <si>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</si>
  <si>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</si>
  <si>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</si>
  <si>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</si>
  <si>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</si>
  <si>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</si>
  <si>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</si>
  <si>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</si>
  <si>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</si>
  <si>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</si>
  <si>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</si>
  <si>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</si>
  <si>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</si>
  <si>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</si>
  <si>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</si>
  <si>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</si>
  <si>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</si>
  <si>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</si>
  <si>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</si>
  <si>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</si>
  <si>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</si>
  <si>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</si>
  <si>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</si>
  <si>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</si>
  <si>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</si>
  <si>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</si>
  <si>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</si>
  <si>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</si>
  <si>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</si>
  <si>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</si>
  <si>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</si>
  <si>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</si>
  <si>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</si>
  <si>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</si>
  <si>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</si>
  <si>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</si>
  <si>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</si>
  <si>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</si>
  <si>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</si>
  <si>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</si>
  <si>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</si>
  <si>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</si>
  <si>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</si>
  <si>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</si>
  <si>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</si>
  <si>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</si>
  <si>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</si>
  <si>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</si>
  <si>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</si>
  <si>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</si>
  <si>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</si>
  <si>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</si>
  <si>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</si>
  <si>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</si>
  <si>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</si>
  <si>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</si>
  <si>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</si>
  <si>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</si>
  <si>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</si>
  <si>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</si>
  <si>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</si>
  <si>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</si>
  <si>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</si>
  <si>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</si>
  <si>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</si>
  <si>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</si>
  <si>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</si>
  <si>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</si>
  <si>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</si>
  <si>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</si>
  <si>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</si>
  <si>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</si>
  <si>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</si>
  <si>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</si>
  <si>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</si>
  <si>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</si>
  <si>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</si>
  <si>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</si>
  <si>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</si>
  <si>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</si>
  <si>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</si>
  <si>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</si>
  <si>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</si>
  <si>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</si>
  <si>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</si>
  <si>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</si>
  <si>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</si>
  <si>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</si>
  <si>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</si>
  <si>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</si>
  <si>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</si>
  <si>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</si>
  <si>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</si>
  <si>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</si>
  <si>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</si>
  <si>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</si>
  <si>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</si>
  <si>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</si>
  <si>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</si>
  <si>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</si>
  <si>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</si>
  <si>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</si>
  <si>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</si>
  <si>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</si>
  <si>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</si>
  <si>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</si>
  <si>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</si>
  <si>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</si>
  <si>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</si>
  <si>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</si>
  <si>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</si>
  <si>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</si>
  <si>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</si>
  <si>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</si>
  <si>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</si>
  <si>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</si>
  <si>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</si>
  <si>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</si>
  <si>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</si>
  <si>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</si>
  <si>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</si>
  <si>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</si>
  <si>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</si>
  <si>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</si>
  <si>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</si>
  <si>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</si>
  <si>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</si>
  <si>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</si>
  <si>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</si>
  <si>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</si>
  <si>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</si>
  <si>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</si>
  <si>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</si>
  <si>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</si>
  <si>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</si>
  <si>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</si>
  <si>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</si>
  <si>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</si>
  <si>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</si>
  <si>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</si>
  <si>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</si>
  <si>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</si>
  <si>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</si>
  <si>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</si>
  <si>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</si>
  <si>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</si>
  <si>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</si>
  <si>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</si>
  <si>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</si>
  <si>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</si>
  <si>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</si>
  <si>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</si>
  <si>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</si>
  <si>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</si>
  <si>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</si>
  <si>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</si>
  <si>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</si>
  <si>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</si>
  <si>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</si>
  <si>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</si>
  <si>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</si>
  <si>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</si>
  <si>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</si>
  <si>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</si>
  <si>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</si>
  <si>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</si>
  <si>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</si>
  <si>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</si>
  <si>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</si>
  <si>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</si>
  <si>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</si>
  <si>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</si>
  <si>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</si>
  <si>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</si>
  <si>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</si>
  <si>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</si>
  <si>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</si>
  <si>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</si>
  <si>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</si>
  <si>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</si>
  <si>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</si>
  <si>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</si>
  <si>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</si>
  <si>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</si>
  <si>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</si>
  <si>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</si>
  <si>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</si>
  <si>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</si>
  <si>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</si>
  <si>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</si>
  <si>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</si>
  <si>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</si>
  <si>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</si>
  <si>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</si>
  <si>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</si>
  <si>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</si>
  <si>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</si>
  <si>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</si>
  <si>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</si>
  <si>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</si>
  <si>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</si>
  <si>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</si>
  <si>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</si>
  <si>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</si>
  <si>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</si>
  <si>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</si>
  <si>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</si>
  <si>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</si>
  <si>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</si>
  <si>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</si>
  <si>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</si>
  <si>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</si>
  <si>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</si>
  <si>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</si>
  <si>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</si>
  <si>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</si>
  <si>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</si>
  <si>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</si>
  <si>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</si>
  <si>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</si>
  <si>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</si>
  <si>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</si>
  <si>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</si>
  <si>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</si>
  <si>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</si>
  <si>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</si>
  <si>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</si>
  <si>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</si>
  <si>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</si>
  <si>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</si>
  <si>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</si>
  <si>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</si>
  <si>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</si>
  <si>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</si>
  <si>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</si>
  <si>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</si>
  <si>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</si>
  <si>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</si>
  <si>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</si>
  <si>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</si>
  <si>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</si>
  <si>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</si>
  <si>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</si>
  <si>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</si>
  <si>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</si>
  <si>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</si>
  <si>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</si>
  <si>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</si>
  <si>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</si>
  <si>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</si>
  <si>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</si>
  <si>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</si>
  <si>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</si>
  <si>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</si>
  <si>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</si>
  <si>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</si>
  <si>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</si>
  <si>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</si>
  <si>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</si>
  <si>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</si>
  <si>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</si>
  <si>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</si>
  <si>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</si>
  <si>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</si>
  <si>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</si>
  <si>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</si>
  <si>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</si>
  <si>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</si>
  <si>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</si>
  <si>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</si>
  <si>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</si>
  <si>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</si>
  <si>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</si>
  <si>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</si>
  <si>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</si>
  <si>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</si>
  <si>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</si>
  <si>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</si>
  <si>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</si>
  <si>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</si>
  <si>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</si>
  <si>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</si>
  <si>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</si>
  <si>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</si>
  <si>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</si>
  <si>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</si>
  <si>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</si>
  <si>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</si>
  <si>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</si>
  <si>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</si>
  <si>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</si>
  <si>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</si>
  <si>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</si>
  <si>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</si>
  <si>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</si>
  <si>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</si>
  <si>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</si>
  <si>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</si>
  <si>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</si>
  <si>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</si>
  <si>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</si>
  <si>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</si>
  <si>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</si>
  <si>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</si>
  <si>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</si>
  <si>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</si>
  <si>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</si>
  <si>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</si>
  <si>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</si>
  <si>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</si>
  <si>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</si>
  <si>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</si>
  <si>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</si>
  <si>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</si>
  <si>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</si>
  <si>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</si>
  <si>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</si>
  <si>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</si>
  <si>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</si>
  <si>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</si>
  <si>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</si>
  <si>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</si>
  <si>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</si>
  <si>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</si>
  <si>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</si>
  <si>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</si>
  <si>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</si>
  <si>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</si>
  <si>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</si>
  <si>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</si>
  <si>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</si>
  <si>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</si>
  <si>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</si>
  <si>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</si>
  <si>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</si>
  <si>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</si>
  <si>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</si>
  <si>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</si>
  <si>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</si>
  <si>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</si>
  <si>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</si>
  <si>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</si>
  <si>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</si>
  <si>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</si>
  <si>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</si>
  <si>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</si>
  <si>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</si>
  <si>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</si>
  <si>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</si>
  <si>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</si>
  <si>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</si>
  <si>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</si>
  <si>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</si>
  <si>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</si>
  <si>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</si>
  <si>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</si>
  <si>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</si>
  <si>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</si>
  <si>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</si>
  <si>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</si>
  <si>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</si>
  <si>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</si>
  <si>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</si>
  <si>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</si>
  <si>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</si>
  <si>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</si>
  <si>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</si>
  <si>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</si>
  <si>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</si>
  <si>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</si>
  <si>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</si>
  <si>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</si>
  <si>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</si>
  <si>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</si>
  <si>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</si>
  <si>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</si>
  <si>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</si>
  <si>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</si>
  <si>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</si>
  <si>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</si>
  <si>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</si>
  <si>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</si>
  <si>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</si>
  <si>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</si>
  <si>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</si>
  <si>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</si>
  <si>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</si>
  <si>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</si>
  <si>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</si>
  <si>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</si>
  <si>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</si>
  <si>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</si>
  <si>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</si>
  <si>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</si>
  <si>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</si>
  <si>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</si>
  <si>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</si>
  <si>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</si>
  <si>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</si>
  <si>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</si>
  <si>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</si>
  <si>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</si>
  <si>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</si>
  <si>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</si>
  <si>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</si>
  <si>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</si>
  <si>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</si>
  <si>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</si>
  <si>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</si>
  <si>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</si>
  <si>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</si>
  <si>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</si>
  <si>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</si>
  <si>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</si>
  <si>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</si>
  <si>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</si>
  <si>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</si>
  <si>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</si>
  <si>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</si>
  <si>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</si>
  <si>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</si>
  <si>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</si>
  <si>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</si>
  <si>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</si>
  <si>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</si>
  <si>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</si>
  <si>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</si>
  <si>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</si>
  <si>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</si>
  <si>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</si>
  <si>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</si>
  <si>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</si>
  <si>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</si>
  <si>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</si>
  <si>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</si>
  <si>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</si>
  <si>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</si>
  <si>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</si>
  <si>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</si>
  <si>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</si>
  <si>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</si>
  <si>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</si>
  <si>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</si>
  <si>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</si>
  <si>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</si>
  <si>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</si>
  <si>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</si>
  <si>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</si>
  <si>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</si>
  <si>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</si>
  <si>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</si>
  <si>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</si>
  <si>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</si>
  <si>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</si>
  <si>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</si>
  <si>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</si>
  <si>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</si>
  <si>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</si>
  <si>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</si>
  <si>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</si>
  <si>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</si>
  <si>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</si>
  <si>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</si>
  <si>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</si>
  <si>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</si>
  <si>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</si>
  <si>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</si>
  <si>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</si>
  <si>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</si>
  <si>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</si>
  <si>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</si>
  <si>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</si>
  <si>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</si>
  <si>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</si>
  <si>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</si>
  <si>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</si>
  <si>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</si>
  <si>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</si>
  <si>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</si>
  <si>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</si>
  <si>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</si>
  <si>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</si>
  <si>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</si>
  <si>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</si>
  <si>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</si>
  <si>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</si>
  <si>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</si>
  <si>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</si>
  <si>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</si>
  <si>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</si>
  <si>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</si>
  <si>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</si>
  <si>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</si>
  <si>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</si>
  <si>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</si>
  <si>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</si>
  <si>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</si>
  <si>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</si>
  <si>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</si>
  <si>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</si>
  <si>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</si>
  <si>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</si>
  <si>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</si>
  <si>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</si>
  <si>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</si>
  <si>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</si>
  <si>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</si>
  <si>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</si>
  <si>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</si>
  <si>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</si>
  <si>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</si>
  <si>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</si>
  <si>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</si>
  <si>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</si>
  <si>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</si>
  <si>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</si>
  <si>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</si>
  <si>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</si>
  <si>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</si>
  <si>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</si>
  <si>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</si>
  <si>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</si>
  <si>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</si>
  <si>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</si>
  <si>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</si>
  <si>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</si>
  <si>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</si>
  <si>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</si>
  <si>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</si>
  <si>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</si>
  <si>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</si>
  <si>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</si>
  <si>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</si>
  <si>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</si>
  <si>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</si>
  <si>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</si>
  <si>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</si>
  <si>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</si>
  <si>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</si>
  <si>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</si>
  <si>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</si>
  <si>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</si>
  <si>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</si>
  <si>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</si>
  <si>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</si>
  <si>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</si>
  <si>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</si>
  <si>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</si>
  <si>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</si>
  <si>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</si>
  <si>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</si>
  <si>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</si>
  <si>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</si>
  <si>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</si>
  <si>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</si>
  <si>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</si>
  <si>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</si>
  <si>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</si>
  <si>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</si>
  <si>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</si>
  <si>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</si>
  <si>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</si>
  <si>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</si>
  <si>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</si>
  <si>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</si>
  <si>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</si>
  <si>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</si>
  <si>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</si>
  <si>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</si>
  <si>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</si>
  <si>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</si>
  <si>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</si>
  <si>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</si>
  <si>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</si>
  <si>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</si>
  <si>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</si>
  <si>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</si>
  <si>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</si>
  <si>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</si>
  <si>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</si>
  <si>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</si>
  <si>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</si>
  <si>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</si>
  <si>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</si>
  <si>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</si>
  <si>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</si>
  <si>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</si>
  <si>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</si>
  <si>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</si>
  <si>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</si>
  <si>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</si>
  <si>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</si>
  <si>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</si>
  <si>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</si>
  <si>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</si>
  <si>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</si>
  <si>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</si>
  <si>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</si>
  <si>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</si>
  <si>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</si>
  <si>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</si>
  <si>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</si>
  <si>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</si>
  <si>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</si>
  <si>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</si>
  <si>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</si>
  <si>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</si>
  <si>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</si>
  <si>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</si>
  <si>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</si>
  <si>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</si>
  <si>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</si>
  <si>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</si>
  <si>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</si>
  <si>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</si>
  <si>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</si>
  <si>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</si>
  <si>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</si>
  <si>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</si>
  <si>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</si>
  <si>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</si>
  <si>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</si>
  <si>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</si>
  <si>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</si>
  <si>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</si>
  <si>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</si>
  <si>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</si>
  <si>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</si>
  <si>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</si>
  <si>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</si>
  <si>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</si>
  <si>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</si>
  <si>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</si>
  <si>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</si>
  <si>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</si>
  <si>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</si>
  <si>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</si>
  <si>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</si>
  <si>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</si>
  <si>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</si>
  <si>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</si>
  <si>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</si>
  <si>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</si>
  <si>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</si>
  <si>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</si>
  <si>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</si>
  <si>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</si>
  <si>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</si>
  <si>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</si>
  <si>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</si>
  <si>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</si>
  <si>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</si>
  <si>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</si>
  <si>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</si>
  <si>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</si>
  <si>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</si>
  <si>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</si>
  <si>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</si>
  <si>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</si>
  <si>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</si>
  <si>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</si>
  <si>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</si>
  <si>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</si>
  <si>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</si>
  <si>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</si>
  <si>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</si>
  <si>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</si>
  <si>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</si>
  <si>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</si>
  <si>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</si>
  <si>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</si>
  <si>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</si>
  <si>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</si>
  <si>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</si>
  <si>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</si>
  <si>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</si>
  <si>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</si>
  <si>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</si>
  <si>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</si>
  <si>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</si>
  <si>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</si>
  <si>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</si>
  <si>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</si>
  <si>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</si>
  <si>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</si>
  <si>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</si>
  <si>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</si>
  <si>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</si>
  <si>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</si>
  <si>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</si>
  <si>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</si>
  <si>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</si>
  <si>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</si>
  <si>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</si>
  <si>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</si>
  <si>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</si>
  <si>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</si>
  <si>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</si>
  <si>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</si>
  <si>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</si>
  <si>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</si>
  <si>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</si>
  <si>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</si>
  <si>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</si>
  <si>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</si>
  <si>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</si>
  <si>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</si>
  <si>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</si>
  <si>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</si>
  <si>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</si>
  <si>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</si>
  <si>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</si>
  <si>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</si>
  <si>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</si>
  <si>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</si>
  <si>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</si>
  <si>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</si>
  <si>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</si>
  <si>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</si>
  <si>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</si>
  <si>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</si>
  <si>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</si>
  <si>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</si>
  <si>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</si>
  <si>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</si>
  <si>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</si>
  <si>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</si>
  <si>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</si>
  <si>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</si>
  <si>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</si>
  <si>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</si>
  <si>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</si>
  <si>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</si>
  <si>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</si>
  <si>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</si>
  <si>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</si>
  <si>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</si>
  <si>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</si>
  <si>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</si>
  <si>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</si>
  <si>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</si>
  <si>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</si>
  <si>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</si>
  <si>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</si>
  <si>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</si>
  <si>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</si>
  <si>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</si>
  <si>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</si>
  <si>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</si>
  <si>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</si>
  <si>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</si>
  <si>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</si>
  <si>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</si>
  <si>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</si>
  <si>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</si>
  <si>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</si>
  <si>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</si>
  <si>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</si>
  <si>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</si>
  <si>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</si>
  <si>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</si>
  <si>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</si>
  <si>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</si>
  <si>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</si>
  <si>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</si>
  <si>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</si>
  <si>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</si>
  <si>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</si>
  <si>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</si>
  <si>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</si>
  <si>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</si>
  <si>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</si>
  <si>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</si>
  <si>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</si>
  <si>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</si>
  <si>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</si>
  <si>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</si>
  <si>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</si>
  <si>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</si>
  <si>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</si>
  <si>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</si>
  <si>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</si>
  <si>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</si>
  <si>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</si>
  <si>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</si>
  <si>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</si>
  <si>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</si>
  <si>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</si>
  <si>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</si>
  <si>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</si>
  <si>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</si>
  <si>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</si>
  <si>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</si>
  <si>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</si>
  <si>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</si>
  <si>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</si>
  <si>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</si>
  <si>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</si>
  <si>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</si>
  <si>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</si>
  <si>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</si>
  <si>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</si>
  <si>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</si>
  <si>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</si>
  <si>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</si>
  <si>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</si>
  <si>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</si>
  <si>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</si>
  <si>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</si>
  <si>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</si>
  <si>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</si>
  <si>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</si>
  <si>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</si>
  <si>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</si>
  <si>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</si>
  <si>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</si>
  <si>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</si>
  <si>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</si>
  <si>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</si>
  <si>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</si>
  <si>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</si>
  <si>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</si>
  <si>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</si>
  <si>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</si>
  <si>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</si>
  <si>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</si>
  <si>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</si>
  <si>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</si>
  <si>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</si>
  <si>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</si>
  <si>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</si>
  <si>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</si>
  <si>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</si>
  <si>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</si>
  <si>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</si>
  <si>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</si>
  <si>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</si>
  <si>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</si>
  <si>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</si>
  <si>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</si>
  <si>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</si>
  <si>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</si>
  <si>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</si>
  <si>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</si>
  <si>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</si>
  <si>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</si>
  <si>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</si>
  <si>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</si>
  <si>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</si>
  <si>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</si>
  <si>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</si>
  <si>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</si>
  <si>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</si>
  <si>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</si>
  <si>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</si>
  <si>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</si>
  <si>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</si>
  <si>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</si>
  <si>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</si>
  <si>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</si>
  <si>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</si>
  <si>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</si>
  <si>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</si>
  <si>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</si>
  <si>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</si>
  <si>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</si>
  <si>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</si>
  <si>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</si>
  <si>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</si>
  <si>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</si>
  <si>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</si>
  <si>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</si>
  <si>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</si>
  <si>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</si>
  <si>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</si>
  <si>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</si>
  <si>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</si>
  <si>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</si>
  <si>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</si>
  <si>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</si>
  <si>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</si>
  <si>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</si>
  <si>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</si>
  <si>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</si>
  <si>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</si>
  <si>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</si>
  <si>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</si>
  <si>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</si>
  <si>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</si>
  <si>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</si>
  <si>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</si>
  <si>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</si>
  <si>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</si>
  <si>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</si>
  <si>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</si>
  <si>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</si>
  <si>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</si>
  <si>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</si>
  <si>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</si>
  <si>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</si>
  <si>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</si>
  <si>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</si>
  <si>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</si>
  <si>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</si>
  <si>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</si>
  <si>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</si>
  <si>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</si>
  <si>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</si>
  <si>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</si>
  <si>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</si>
  <si>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</si>
  <si>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</si>
  <si>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</si>
  <si>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</si>
  <si>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</si>
  <si>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</si>
  <si>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</si>
  <si>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</si>
  <si>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</si>
  <si>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</si>
  <si>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</si>
  <si>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</si>
  <si>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</si>
  <si>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</si>
  <si>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</si>
  <si>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</si>
  <si>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</si>
  <si>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</si>
  <si>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</si>
  <si>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</si>
  <si>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</si>
  <si>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</si>
  <si>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</si>
  <si>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</si>
  <si>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</si>
  <si>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</si>
  <si>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</si>
  <si>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</si>
  <si>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</si>
  <si>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</si>
  <si>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</si>
  <si>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</si>
  <si>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</si>
  <si>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</si>
  <si>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</si>
  <si>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</si>
  <si>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</si>
  <si>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</si>
  <si>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</si>
  <si>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</si>
  <si>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</si>
  <si>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</si>
  <si>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</si>
  <si>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</si>
  <si>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</si>
  <si>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</si>
  <si>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</si>
  <si>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</si>
  <si>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</si>
  <si>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</si>
  <si>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</si>
  <si>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</si>
  <si>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</si>
  <si>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</si>
  <si>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</si>
  <si>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</si>
  <si>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</si>
  <si>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</si>
  <si>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</si>
  <si>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</si>
  <si>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</si>
  <si>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</si>
  <si>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</si>
  <si>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</si>
  <si>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</si>
  <si>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</si>
  <si>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</si>
  <si>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</si>
  <si>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</si>
  <si>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</si>
  <si>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</si>
  <si>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</si>
  <si>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</si>
  <si>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</si>
  <si>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</si>
  <si>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</si>
  <si>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</si>
  <si>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</si>
  <si>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</si>
  <si>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</si>
  <si>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</si>
  <si>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</si>
  <si>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</si>
  <si>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</si>
  <si>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</si>
  <si>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</si>
  <si>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</si>
  <si>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</si>
  <si>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</si>
  <si>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</si>
  <si>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</si>
  <si>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</si>
  <si>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</si>
  <si>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</si>
  <si>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</si>
  <si>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</si>
  <si>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</si>
  <si>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</si>
  <si>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</si>
  <si>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</si>
  <si>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</si>
  <si>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</si>
  <si>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</si>
  <si>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</si>
  <si>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</si>
  <si>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</si>
  <si>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</si>
  <si>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</si>
  <si>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</si>
  <si>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</si>
  <si>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</si>
  <si>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</si>
  <si>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</si>
  <si>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</si>
  <si>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</si>
  <si>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</si>
  <si>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</si>
  <si>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</si>
  <si>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</si>
  <si>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</si>
  <si>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</si>
  <si>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</si>
  <si>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</si>
  <si>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</si>
  <si>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</si>
  <si>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</si>
  <si>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</si>
  <si>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</si>
  <si>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</si>
  <si>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</si>
  <si>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</si>
  <si>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</si>
  <si>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</si>
  <si>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</si>
  <si>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</si>
  <si>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</si>
  <si>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</si>
  <si>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</si>
  <si>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</si>
  <si>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</si>
  <si>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</si>
  <si>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</si>
  <si>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</si>
  <si>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</si>
  <si>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</si>
  <si>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</si>
  <si>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</si>
  <si>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</si>
  <si>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</si>
  <si>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</si>
  <si>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</si>
  <si>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</si>
  <si>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</si>
  <si>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</si>
  <si>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</si>
  <si>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</si>
  <si>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</si>
  <si>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</si>
  <si>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</si>
  <si>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</si>
  <si>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</si>
  <si>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</si>
  <si>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</si>
  <si>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</si>
  <si>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</si>
  <si>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</si>
  <si>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</si>
  <si>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</si>
  <si>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</si>
  <si>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</si>
  <si>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</si>
  <si>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</si>
  <si>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</si>
  <si>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</si>
  <si>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</si>
  <si>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</si>
  <si>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</si>
  <si>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</si>
  <si>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</si>
  <si>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</si>
  <si>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</si>
  <si>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</si>
  <si>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</si>
  <si>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</si>
  <si>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</si>
  <si>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</si>
  <si>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</si>
  <si>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</si>
  <si>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</si>
  <si>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</si>
  <si>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</si>
  <si>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</si>
  <si>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</si>
  <si>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</si>
  <si>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</si>
  <si>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</si>
  <si>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</si>
  <si>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</si>
  <si>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</si>
  <si>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</si>
  <si>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</si>
  <si>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</si>
  <si>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</si>
  <si>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</si>
  <si>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</si>
  <si>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</si>
  <si>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</si>
  <si>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</si>
  <si>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</si>
  <si>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</si>
  <si>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</si>
  <si>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</si>
  <si>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</si>
  <si>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</si>
  <si>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</si>
  <si>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</si>
  <si>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</si>
  <si>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</si>
  <si>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</si>
  <si>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</si>
  <si>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</si>
  <si>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</si>
  <si>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</si>
  <si>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</si>
  <si>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</si>
  <si>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</si>
  <si>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</si>
  <si>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</si>
  <si>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</si>
  <si>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</si>
  <si>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</si>
  <si>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</si>
  <si>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</si>
  <si>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</si>
  <si>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</si>
  <si>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</si>
  <si>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</si>
  <si>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</si>
  <si>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</si>
  <si>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</si>
  <si>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</si>
  <si>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</si>
  <si>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</si>
  <si>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</si>
  <si>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</si>
  <si>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</si>
  <si>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</si>
  <si>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</si>
  <si>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</si>
  <si>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</si>
  <si>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</si>
  <si>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</si>
  <si>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</si>
  <si>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</si>
  <si>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</si>
  <si>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</si>
  <si>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</si>
  <si>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</si>
  <si>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</si>
  <si>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</si>
  <si>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</si>
  <si>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</si>
  <si>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</si>
  <si>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</si>
  <si>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</si>
  <si>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</si>
  <si>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</si>
  <si>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</si>
  <si>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</si>
  <si>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</si>
  <si>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</si>
  <si>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</si>
  <si>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</si>
  <si>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</si>
  <si>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</si>
  <si>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</si>
  <si>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</si>
  <si>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</si>
  <si>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</si>
  <si>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</si>
  <si>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</si>
  <si>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</si>
  <si>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</si>
  <si>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</si>
  <si>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</si>
  <si>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</si>
  <si>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</si>
  <si>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</si>
  <si>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</si>
  <si>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</si>
  <si>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</si>
  <si>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</si>
  <si>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</si>
  <si>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</si>
  <si>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</si>
  <si>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</si>
  <si>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</si>
  <si>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</si>
  <si>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</si>
  <si>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</si>
  <si>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</si>
  <si>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</si>
  <si>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</si>
  <si>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</si>
  <si>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</si>
  <si>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</si>
  <si>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</si>
  <si>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</si>
  <si>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</si>
  <si>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</si>
  <si>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</si>
  <si>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</si>
  <si>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</si>
  <si>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</si>
  <si>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</si>
  <si>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</si>
  <si>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</si>
  <si>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</si>
  <si>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</si>
  <si>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</si>
  <si>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</si>
  <si>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</si>
  <si>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</si>
  <si>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</si>
  <si>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</si>
  <si>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</si>
  <si>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</si>
  <si>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</si>
  <si>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</si>
  <si>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</si>
  <si>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</si>
  <si>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</si>
  <si>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</si>
  <si>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</si>
  <si>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</si>
  <si>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</si>
  <si>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</si>
  <si>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</si>
  <si>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</si>
  <si>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</si>
  <si>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</si>
  <si>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</si>
  <si>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</si>
  <si>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</si>
  <si>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</si>
  <si>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</si>
  <si>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</si>
  <si>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</si>
  <si>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</si>
  <si>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</si>
  <si>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</si>
  <si>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</si>
  <si>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</si>
  <si>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</si>
  <si>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</si>
  <si>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</si>
  <si>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</si>
  <si>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</si>
  <si>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</si>
  <si>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</si>
  <si>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</si>
  <si>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</si>
  <si>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</si>
  <si>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</si>
  <si>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</si>
  <si>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</si>
  <si>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</si>
  <si>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</si>
  <si>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</si>
  <si>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</si>
  <si>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</si>
  <si>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</si>
  <si>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</si>
  <si>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</si>
  <si>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</si>
  <si>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</si>
  <si>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</si>
  <si>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</si>
  <si>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</si>
  <si>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</si>
  <si>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</si>
  <si>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</si>
  <si>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</si>
  <si>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</si>
  <si>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</si>
  <si>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</si>
  <si>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</si>
  <si>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</si>
  <si>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</si>
  <si>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</si>
  <si>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</si>
  <si>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</si>
  <si>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</si>
  <si>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</si>
  <si>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</si>
  <si>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</si>
  <si>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</si>
  <si>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</si>
  <si>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</si>
  <si>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</si>
  <si>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</si>
  <si>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</si>
  <si>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</si>
  <si>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</si>
  <si>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</si>
  <si>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</si>
  <si>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</si>
  <si>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</si>
  <si>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</si>
  <si>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</si>
  <si>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</si>
  <si>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</si>
  <si>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</si>
  <si>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</si>
  <si>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</si>
  <si>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</si>
  <si>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</si>
  <si>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</si>
  <si>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</si>
  <si>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</si>
  <si>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</si>
  <si>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</si>
  <si>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</si>
  <si>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</si>
  <si>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</si>
  <si>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</si>
  <si>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</si>
  <si>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</si>
  <si>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</si>
  <si>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</si>
  <si>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</si>
  <si>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</si>
  <si>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</si>
  <si>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</si>
  <si>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</si>
  <si>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</si>
  <si>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</si>
  <si>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</si>
  <si>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</si>
  <si>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</si>
  <si>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</si>
  <si>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</si>
  <si>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</si>
  <si>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</si>
  <si>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</si>
  <si>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</si>
  <si>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</si>
  <si>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</si>
  <si>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</si>
  <si>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</si>
  <si>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</si>
  <si>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</si>
  <si>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</si>
  <si>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</si>
  <si>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</si>
  <si>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</si>
  <si>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</si>
  <si>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</si>
  <si>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</si>
  <si>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</si>
  <si>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</si>
  <si>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</si>
  <si>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</si>
  <si>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</si>
  <si>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</si>
  <si>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</si>
  <si>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</si>
  <si>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</si>
  <si>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</si>
  <si>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</si>
  <si>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</si>
  <si>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</si>
  <si>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</si>
  <si>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</si>
  <si>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</si>
  <si>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</si>
  <si>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</si>
  <si>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</si>
  <si>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</si>
  <si>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</si>
  <si>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</si>
  <si>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</si>
  <si>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</si>
  <si>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</si>
  <si>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</si>
  <si>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</si>
  <si>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</si>
  <si>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</si>
  <si>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</si>
  <si>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</si>
  <si>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</si>
  <si>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</si>
  <si>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</si>
  <si>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</si>
  <si>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</si>
  <si>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</si>
  <si>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</si>
  <si>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</si>
  <si>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</si>
  <si>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</si>
  <si>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</si>
  <si>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</si>
  <si>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</si>
  <si>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</si>
  <si>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</si>
  <si>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</si>
  <si>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</si>
  <si>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</si>
  <si>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</si>
  <si>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</si>
  <si>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</si>
  <si>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</si>
  <si>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</si>
  <si>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</si>
  <si>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</si>
  <si>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</si>
  <si>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</si>
  <si>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</si>
  <si>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</si>
  <si>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</si>
  <si>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</si>
  <si>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</si>
  <si>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</si>
  <si>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</si>
  <si>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</si>
  <si>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</si>
  <si>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</si>
  <si>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</si>
  <si>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</si>
  <si>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</si>
  <si>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</si>
  <si>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</si>
  <si>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</si>
  <si>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</si>
  <si>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</si>
  <si>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</si>
  <si>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</si>
  <si>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</si>
  <si>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</si>
  <si>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</si>
  <si>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</si>
  <si>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</si>
  <si>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</si>
  <si>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</si>
  <si>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</si>
  <si>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</si>
  <si>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</si>
  <si>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</si>
  <si>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</si>
  <si>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</si>
  <si>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</si>
  <si>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</si>
  <si>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</si>
  <si>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</si>
  <si>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</si>
  <si>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</si>
  <si>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</si>
  <si>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</si>
  <si>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</si>
  <si>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</si>
  <si>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</si>
  <si>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</si>
  <si>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</si>
  <si>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</si>
  <si>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</si>
  <si>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</si>
  <si>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</si>
  <si>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</si>
  <si>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</si>
  <si>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</si>
  <si>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</si>
  <si>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</si>
  <si>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</si>
  <si>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</si>
  <si>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</si>
  <si>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</si>
  <si>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</si>
  <si>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</si>
  <si>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</si>
  <si>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</si>
  <si>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</si>
  <si>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</si>
  <si>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</si>
  <si>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</si>
  <si>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</si>
  <si>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</si>
  <si>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</si>
  <si>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</si>
  <si>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</si>
  <si>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</si>
  <si>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</si>
  <si>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</si>
  <si>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</si>
  <si>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</si>
  <si>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</si>
  <si>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</si>
  <si>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</si>
  <si>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</si>
  <si>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</si>
  <si>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</si>
  <si>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</si>
  <si>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</si>
  <si>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</si>
  <si>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</si>
  <si>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</si>
  <si>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</si>
  <si>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</si>
  <si>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</si>
  <si>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</si>
  <si>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</si>
  <si>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</si>
  <si>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</si>
  <si>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</si>
  <si>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</si>
  <si>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</si>
  <si>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</si>
  <si>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</si>
  <si>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</si>
  <si>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</si>
  <si>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</si>
  <si>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</si>
  <si>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</si>
  <si>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</si>
  <si>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</si>
  <si>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</si>
  <si>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</si>
  <si>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</si>
  <si>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</si>
  <si>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</si>
  <si>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</si>
  <si>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</si>
  <si>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</si>
  <si>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</si>
  <si>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</si>
  <si>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</si>
  <si>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</si>
  <si>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</si>
  <si>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</si>
  <si>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</si>
  <si>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</si>
  <si>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</si>
  <si>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</si>
  <si>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</si>
  <si>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</si>
  <si>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</si>
  <si>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</si>
  <si>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</si>
  <si>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</si>
  <si>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</si>
  <si>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</si>
  <si>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</si>
  <si>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</si>
  <si>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</si>
  <si>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</si>
  <si>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</si>
  <si>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</si>
  <si>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</si>
  <si>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</si>
  <si>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</si>
  <si>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</si>
  <si>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</si>
  <si>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</si>
  <si>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</si>
  <si>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</si>
  <si>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</si>
  <si>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</si>
  <si>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</si>
  <si>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</si>
  <si>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</si>
  <si>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</si>
  <si>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</si>
  <si>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</si>
  <si>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</si>
  <si>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</si>
  <si>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</si>
  <si>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</si>
  <si>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</si>
  <si>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</si>
  <si>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</si>
  <si>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</si>
  <si>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</si>
  <si>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</si>
  <si>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</si>
  <si>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</si>
  <si>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</si>
  <si>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</si>
  <si>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</si>
  <si>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</si>
  <si>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</si>
  <si>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</si>
  <si>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</si>
  <si>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</si>
  <si>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</si>
  <si>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</si>
  <si>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</si>
  <si>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</si>
  <si>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</si>
  <si>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</si>
  <si>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</si>
  <si>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</si>
  <si>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</si>
  <si>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</si>
  <si>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</si>
  <si>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</si>
  <si>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</si>
  <si>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</si>
  <si>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</si>
  <si>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</si>
  <si>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</si>
  <si>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</si>
  <si>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</si>
  <si>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</si>
  <si>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</si>
  <si>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</si>
  <si>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</si>
  <si>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</si>
  <si>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</si>
  <si>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</si>
  <si>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</si>
  <si>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</si>
  <si>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</si>
  <si>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</si>
  <si>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</si>
  <si>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</si>
  <si>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</si>
  <si>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</si>
  <si>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</si>
  <si>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</si>
  <si>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</si>
  <si>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</si>
  <si>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</si>
  <si>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</si>
  <si>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</si>
  <si>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</si>
  <si>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</si>
  <si>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</si>
  <si>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</si>
  <si>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</si>
  <si>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</si>
  <si>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</si>
  <si>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</si>
  <si>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</si>
  <si>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</si>
  <si>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</si>
  <si>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</si>
  <si>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</si>
  <si>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</si>
  <si>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</si>
  <si>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</si>
  <si>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</si>
  <si>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</si>
  <si>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</si>
  <si>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</si>
  <si>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</si>
  <si>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</si>
  <si>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</si>
  <si>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</si>
  <si>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</si>
  <si>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</si>
  <si>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</si>
  <si>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</si>
  <si>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</si>
  <si>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</si>
  <si>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</si>
  <si>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</si>
  <si>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</si>
  <si>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</si>
  <si>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</si>
  <si>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</si>
  <si>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</si>
  <si>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</si>
  <si>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</si>
  <si>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</si>
  <si>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</si>
  <si>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</si>
  <si>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</si>
  <si>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</si>
  <si>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</si>
  <si>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</si>
  <si>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</si>
  <si>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</si>
  <si>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</si>
  <si>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</si>
  <si>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</si>
  <si>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</si>
  <si>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</si>
  <si>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</si>
  <si>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</si>
  <si>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</si>
  <si>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</si>
  <si>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</si>
  <si>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</si>
  <si>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</si>
  <si>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</si>
  <si>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</si>
  <si>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</si>
  <si>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</si>
  <si>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</si>
  <si>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</si>
  <si>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</si>
  <si>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</si>
  <si>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</si>
  <si>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</si>
  <si>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</si>
  <si>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</si>
  <si>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</si>
  <si>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</si>
  <si>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</si>
  <si>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</si>
  <si>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</si>
  <si>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</si>
  <si>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</si>
  <si>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</si>
  <si>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</si>
  <si>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</si>
  <si>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</si>
  <si>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</si>
  <si>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</si>
  <si>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</si>
  <si>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</si>
  <si>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</si>
  <si>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</si>
  <si>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</si>
  <si>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</si>
  <si>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</si>
  <si>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</si>
  <si>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</si>
  <si>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</si>
  <si>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</si>
  <si>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</si>
  <si>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</si>
  <si>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</si>
  <si>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</si>
  <si>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</si>
  <si>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</si>
  <si>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</si>
  <si>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</si>
  <si>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</si>
  <si>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</si>
  <si>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</si>
  <si>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</si>
  <si>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</si>
  <si>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</si>
  <si>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</si>
  <si>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</si>
  <si>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</si>
  <si>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</si>
  <si>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</si>
  <si>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</si>
  <si>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</si>
  <si>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</si>
  <si>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</si>
  <si>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</si>
  <si>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</si>
  <si>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</si>
  <si>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</si>
  <si>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</si>
  <si>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</si>
  <si>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</si>
  <si>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</si>
  <si>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</si>
  <si>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</si>
  <si>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</si>
  <si>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</si>
  <si>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</si>
  <si>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</si>
  <si>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</si>
  <si>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</si>
  <si>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</si>
  <si>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</si>
  <si>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</si>
  <si>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</si>
  <si>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</si>
  <si>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</si>
  <si>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</si>
  <si>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</si>
  <si>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</si>
  <si>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</si>
  <si>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</si>
  <si>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</si>
  <si>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</si>
  <si>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</si>
  <si>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</si>
  <si>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</si>
  <si>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</si>
  <si>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</si>
  <si>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</si>
  <si>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</si>
  <si>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</si>
  <si>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</si>
  <si>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</si>
  <si>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</si>
  <si>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</si>
  <si>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</si>
  <si>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</si>
  <si>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</si>
  <si>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</si>
  <si>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</si>
  <si>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</si>
  <si>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</si>
  <si>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</si>
  <si>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</si>
  <si>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</si>
  <si>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</si>
  <si>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</si>
  <si>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</si>
  <si>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</si>
  <si>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</si>
  <si>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</si>
  <si>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</si>
  <si>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</si>
  <si>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</si>
  <si>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</si>
  <si>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</si>
  <si>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</si>
  <si>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</si>
  <si>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</si>
  <si>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</si>
  <si>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</si>
  <si>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</si>
  <si>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</si>
  <si>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</si>
  <si>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</si>
  <si>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</si>
  <si>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</si>
  <si>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</si>
  <si>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</si>
  <si>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</si>
  <si>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</si>
  <si>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</si>
  <si>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</si>
  <si>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</si>
  <si>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</si>
  <si>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</si>
  <si>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</si>
  <si>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</si>
  <si>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</si>
  <si>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</si>
  <si>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</si>
  <si>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</si>
  <si>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</si>
  <si>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</si>
  <si>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</si>
  <si>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</si>
  <si>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</si>
  <si>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</si>
  <si>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</si>
  <si>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</si>
  <si>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</si>
  <si>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</si>
  <si>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</si>
  <si>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</si>
  <si>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</si>
  <si>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</si>
  <si>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</si>
  <si>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</si>
  <si>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</si>
  <si>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</si>
  <si>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</si>
  <si>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</si>
  <si>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</si>
  <si>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</si>
  <si>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</si>
  <si>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</si>
  <si>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</si>
  <si>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</si>
  <si>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</si>
  <si>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</si>
  <si>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</si>
  <si>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</si>
  <si>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</si>
  <si>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</si>
  <si>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</si>
  <si>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</si>
  <si>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</si>
  <si>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</si>
  <si>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</si>
  <si>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</si>
  <si>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</si>
  <si>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</si>
  <si>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</si>
  <si>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</si>
  <si>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</si>
  <si>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</si>
  <si>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</si>
  <si>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</si>
  <si>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</si>
  <si>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</si>
  <si>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</si>
  <si>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</si>
  <si>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</si>
  <si>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</si>
  <si>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</si>
  <si>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</si>
  <si>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</si>
  <si>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</si>
  <si>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</si>
  <si>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</si>
  <si>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</si>
  <si>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</si>
  <si>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</si>
  <si>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</si>
  <si>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</si>
  <si>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</si>
  <si>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</si>
  <si>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</si>
  <si>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</si>
  <si>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</si>
  <si>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</si>
  <si>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</si>
  <si>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</si>
  <si>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</si>
  <si>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</si>
  <si>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</si>
  <si>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</si>
  <si>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</si>
  <si>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</si>
  <si>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</si>
  <si>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</si>
  <si>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</si>
  <si>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</si>
  <si>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</si>
  <si>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</si>
  <si>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</si>
  <si>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</si>
  <si>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</si>
  <si>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</si>
  <si>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</si>
  <si>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</si>
  <si>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</si>
  <si>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</si>
  <si>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</si>
  <si>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</si>
  <si>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</si>
  <si>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</si>
  <si>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</si>
  <si>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</si>
  <si>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</si>
  <si>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</si>
  <si>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</si>
  <si>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</si>
  <si>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</si>
  <si>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</si>
  <si>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</si>
  <si>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</si>
  <si>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</si>
  <si>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</si>
  <si>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</si>
  <si>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</si>
  <si>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</si>
  <si>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</si>
  <si>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</si>
  <si>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</si>
  <si>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</si>
  <si>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</si>
  <si>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</si>
  <si>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</si>
  <si>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</si>
  <si>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</si>
  <si>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</si>
  <si>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</si>
  <si>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</si>
  <si>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</si>
  <si>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</si>
  <si>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</si>
  <si>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</si>
  <si>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</si>
  <si>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</si>
  <si>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</si>
  <si>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</si>
  <si>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</si>
  <si>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</si>
  <si>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</si>
  <si>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</si>
  <si>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</si>
  <si>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</si>
  <si>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</si>
  <si>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</si>
  <si>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</si>
  <si>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</si>
  <si>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</si>
  <si>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</si>
  <si>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</si>
  <si>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</si>
  <si>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</si>
  <si>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</si>
  <si>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</si>
  <si>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</si>
  <si>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</si>
  <si>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</si>
  <si>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</si>
  <si>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</si>
  <si>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</si>
  <si>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</si>
  <si>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</si>
  <si>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</si>
  <si>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</si>
  <si>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</si>
  <si>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</si>
  <si>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</si>
  <si>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</si>
  <si>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</si>
  <si>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</si>
  <si>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</si>
  <si>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</si>
  <si>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</si>
  <si>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</si>
  <si>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</si>
  <si>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</si>
  <si>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</si>
  <si>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</si>
  <si>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</si>
  <si>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</si>
  <si>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</si>
  <si>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</si>
  <si>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</si>
  <si>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</si>
  <si>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</si>
  <si>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</si>
  <si>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</si>
  <si>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</si>
  <si>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</si>
  <si>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</si>
  <si>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</si>
  <si>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</si>
  <si>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</si>
  <si>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</si>
  <si>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</si>
  <si>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</si>
  <si>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</si>
  <si>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</si>
  <si>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</si>
  <si>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</si>
  <si>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</si>
  <si>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</si>
  <si>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</si>
  <si>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</si>
  <si>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</si>
  <si>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</si>
  <si>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</si>
  <si>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</si>
  <si>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</si>
  <si>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</si>
  <si>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</si>
  <si>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</si>
  <si>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</si>
  <si>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</si>
  <si>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</si>
  <si>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</si>
  <si>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</si>
  <si>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</si>
  <si>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</si>
  <si>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</si>
  <si>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</si>
  <si>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</si>
  <si>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</si>
  <si>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</si>
  <si>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</si>
  <si>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</si>
  <si>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</si>
  <si>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</si>
  <si>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</si>
  <si>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</si>
  <si>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</si>
  <si>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</si>
  <si>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</si>
  <si>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</si>
  <si>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</si>
  <si>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</si>
  <si>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</si>
  <si>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</si>
  <si>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</si>
  <si>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</si>
  <si>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</si>
  <si>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</si>
  <si>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</si>
  <si>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</si>
  <si>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</si>
  <si>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</si>
  <si>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</si>
  <si>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</si>
  <si>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</si>
  <si>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</si>
  <si>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</si>
  <si>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</si>
  <si>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</si>
  <si>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</si>
  <si>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</si>
  <si>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</si>
  <si>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</si>
  <si>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</si>
  <si>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</si>
  <si>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</si>
  <si>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</si>
  <si>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</si>
  <si>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</si>
  <si>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</si>
  <si>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</si>
  <si>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</si>
  <si>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</si>
  <si>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</si>
  <si>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</si>
  <si>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</si>
  <si>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</si>
  <si>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</si>
  <si>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</si>
  <si>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</si>
  <si>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</si>
  <si>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</si>
  <si>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</si>
  <si>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</si>
  <si>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</si>
  <si>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</si>
  <si>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</si>
  <si>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</si>
  <si>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</si>
  <si>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</si>
  <si>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</si>
  <si>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</si>
  <si>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</si>
  <si>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</si>
  <si>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</si>
  <si>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</si>
  <si>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</si>
  <si>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</si>
  <si>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</si>
  <si>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</si>
  <si>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</si>
  <si>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</si>
  <si>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</si>
  <si>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</si>
  <si>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</si>
  <si>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</si>
  <si>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</si>
  <si>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</si>
  <si>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</si>
  <si>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</si>
  <si>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</si>
  <si>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</si>
  <si>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</si>
  <si>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</si>
  <si>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</si>
  <si>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</si>
  <si>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</si>
  <si>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</si>
  <si>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</si>
  <si>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</si>
  <si>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</si>
  <si>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</si>
  <si>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</si>
  <si>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</si>
  <si>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</si>
  <si>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</si>
  <si>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</si>
  <si>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</si>
  <si>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</si>
  <si>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</si>
  <si>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</si>
  <si>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</si>
  <si>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</si>
  <si>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</si>
  <si>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</si>
  <si>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</si>
  <si>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</si>
  <si>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</si>
  <si>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</si>
  <si>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</si>
  <si>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</si>
  <si>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</si>
  <si>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</si>
  <si>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</si>
  <si>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</si>
  <si>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</si>
  <si>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</si>
  <si>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</si>
  <si>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</si>
  <si>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</si>
  <si>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</si>
  <si>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</si>
  <si>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</si>
  <si>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</si>
  <si>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</si>
  <si>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</si>
  <si>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</si>
  <si>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</si>
  <si>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</si>
  <si>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</si>
  <si>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</si>
  <si>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</si>
  <si>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</si>
  <si>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</si>
  <si>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</si>
  <si>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</si>
  <si>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</si>
  <si>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</si>
  <si>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</si>
  <si>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</si>
  <si>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</si>
  <si>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</si>
  <si>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</si>
  <si>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</si>
  <si>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</si>
  <si>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</si>
  <si>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</si>
  <si>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</si>
  <si>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</si>
  <si>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</si>
  <si>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</si>
  <si>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</si>
  <si>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</si>
  <si>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</si>
  <si>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</si>
  <si>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</si>
  <si>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</si>
  <si>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</si>
  <si>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</si>
  <si>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</si>
  <si>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</si>
  <si>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</si>
  <si>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</si>
  <si>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</si>
  <si>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</si>
  <si>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</si>
  <si>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</si>
  <si>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</si>
  <si>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</si>
  <si>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</si>
  <si>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</si>
  <si>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</si>
  <si>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</si>
  <si>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</si>
  <si>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</si>
  <si>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</si>
  <si>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</si>
  <si>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</si>
  <si>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</si>
  <si>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</si>
  <si>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</si>
  <si>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</si>
  <si>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</si>
  <si>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</si>
  <si>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</si>
  <si>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</si>
  <si>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</si>
  <si>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</si>
  <si>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</si>
  <si>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</si>
  <si>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</si>
  <si>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</si>
  <si>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</si>
  <si>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</si>
  <si>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</si>
  <si>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</si>
  <si>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</si>
  <si>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</si>
  <si>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</si>
  <si>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</si>
  <si>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</si>
  <si>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</si>
  <si>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</si>
  <si>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</si>
  <si>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</si>
  <si>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</si>
  <si>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</si>
  <si>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</si>
  <si>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</si>
  <si>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</si>
  <si>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</si>
  <si>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</si>
  <si>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</si>
  <si>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</si>
  <si>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</si>
  <si>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</si>
  <si>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</si>
  <si>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</si>
  <si>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</si>
  <si>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</si>
  <si>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</si>
  <si>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</si>
  <si>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</si>
  <si>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</si>
  <si>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</si>
  <si>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</si>
  <si>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</si>
  <si>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</si>
  <si>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</si>
  <si>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</si>
  <si>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</si>
  <si>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</si>
  <si>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</si>
  <si>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</si>
  <si>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</si>
  <si>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</si>
  <si>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</si>
  <si>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</si>
  <si>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</si>
  <si>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</si>
  <si>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</si>
  <si>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</si>
  <si>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</si>
  <si>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</si>
  <si>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</si>
  <si>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</si>
  <si>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</si>
  <si>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</si>
  <si>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</si>
  <si>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</si>
  <si>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</si>
  <si>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</si>
  <si>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</si>
  <si>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</si>
  <si>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</si>
  <si>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</si>
  <si>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</si>
  <si>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</si>
  <si>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</si>
  <si>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</si>
  <si>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</si>
  <si>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</si>
  <si>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</si>
  <si>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</si>
  <si>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</si>
  <si>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</si>
  <si>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</si>
  <si>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</si>
  <si>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</si>
  <si>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</si>
  <si>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</si>
  <si>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</si>
  <si>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</si>
  <si>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</si>
  <si>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</si>
  <si>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</si>
  <si>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</si>
  <si>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</si>
  <si>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</si>
  <si>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</si>
  <si>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</si>
  <si>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</si>
  <si>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</si>
  <si>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</si>
  <si>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</si>
  <si>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</si>
  <si>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</si>
  <si>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</si>
  <si>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</si>
  <si>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</si>
  <si>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</si>
  <si>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</si>
  <si>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</si>
  <si>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</si>
  <si>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</si>
  <si>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</si>
  <si>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</si>
  <si>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</si>
  <si>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</si>
  <si>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</si>
  <si>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</si>
  <si>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</si>
  <si>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</si>
  <si>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</si>
  <si>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</si>
  <si>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</si>
  <si>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</si>
  <si>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</si>
  <si>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</si>
  <si>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</si>
  <si>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</si>
  <si>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</si>
  <si>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</si>
  <si>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</si>
  <si>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</si>
  <si>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</si>
  <si>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</si>
  <si>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</si>
  <si>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</si>
  <si>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</si>
  <si>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</si>
  <si>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</si>
  <si>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</si>
  <si>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</si>
  <si>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</si>
  <si>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</si>
  <si>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</si>
  <si>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</si>
  <si>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</si>
  <si>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</si>
  <si>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</si>
  <si>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</si>
  <si>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</si>
  <si>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</si>
  <si>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</si>
  <si>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</si>
  <si>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</si>
  <si>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</si>
  <si>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</si>
  <si>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</si>
  <si>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</si>
  <si>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</si>
  <si>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</si>
  <si>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</si>
  <si>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</si>
  <si>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</si>
  <si>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</si>
  <si>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</si>
  <si>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</si>
  <si>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</si>
  <si>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</si>
  <si>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</si>
  <si>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</si>
  <si>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</si>
  <si>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</si>
  <si>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</si>
  <si>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</si>
  <si>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</si>
  <si>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</si>
  <si>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</si>
  <si>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</si>
  <si>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</si>
  <si>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</si>
  <si>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</si>
  <si>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</si>
  <si>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</si>
  <si>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</si>
  <si>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</si>
  <si>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</si>
  <si>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</si>
  <si>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</si>
  <si>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</si>
  <si>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</si>
  <si>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</si>
  <si>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</si>
  <si>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</si>
  <si>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</si>
  <si>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</si>
  <si>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</si>
  <si>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</si>
  <si>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</si>
  <si>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</si>
  <si>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</si>
  <si>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</si>
  <si>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</si>
  <si>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</si>
  <si>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</si>
  <si>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</si>
  <si>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</si>
  <si>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</si>
  <si>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</si>
  <si>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</si>
  <si>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</si>
  <si>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</si>
  <si>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</si>
  <si>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</si>
  <si>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</si>
  <si>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</si>
  <si>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</si>
  <si>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</si>
  <si>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</si>
  <si>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</si>
  <si>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</si>
  <si>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</si>
  <si>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</si>
  <si>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</si>
  <si>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</si>
  <si>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</si>
  <si>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</si>
  <si>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</si>
  <si>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</si>
  <si>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</si>
  <si>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</si>
  <si>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</si>
  <si>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</si>
  <si>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</si>
  <si>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</si>
  <si>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</si>
  <si>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</si>
  <si>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</si>
  <si>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</si>
  <si>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</si>
  <si>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</si>
  <si>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</si>
  <si>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</si>
  <si>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</si>
  <si>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</si>
  <si>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</si>
  <si>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</si>
  <si>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</si>
  <si>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</si>
  <si>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</si>
  <si>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</si>
  <si>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</si>
  <si>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</si>
  <si>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</si>
  <si>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</si>
  <si>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</si>
  <si>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</si>
  <si>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</si>
  <si>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</si>
  <si>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</si>
  <si>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</si>
  <si>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</si>
  <si>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</si>
  <si>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</si>
  <si>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</si>
  <si>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</si>
  <si>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</si>
  <si>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</si>
  <si>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</si>
  <si>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</si>
  <si>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</si>
  <si>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</si>
  <si>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</si>
  <si>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</si>
  <si>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</si>
  <si>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</si>
  <si>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</si>
  <si>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</si>
  <si>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</si>
  <si>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</si>
  <si>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</si>
  <si>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</si>
  <si>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</si>
  <si>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</si>
  <si>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</si>
  <si>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</si>
  <si>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</si>
  <si>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</si>
  <si>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</si>
  <si>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</si>
  <si>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</si>
  <si>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</si>
  <si>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</si>
  <si>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</si>
  <si>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</si>
  <si>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</si>
  <si>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</si>
  <si>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</si>
  <si>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</si>
  <si>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</si>
  <si>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</si>
  <si>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</si>
  <si>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</si>
  <si>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</si>
  <si>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</si>
  <si>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</si>
  <si>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</si>
  <si>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</si>
  <si>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</si>
  <si>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</si>
  <si>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</si>
  <si>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</si>
  <si>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</si>
  <si>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</si>
  <si>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</si>
  <si>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</si>
  <si>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</si>
  <si>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</si>
  <si>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</si>
  <si>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</si>
  <si>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</si>
  <si>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</si>
  <si>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</si>
  <si>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</si>
  <si>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</si>
  <si>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</si>
  <si>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</si>
  <si>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</si>
  <si>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</si>
  <si>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</si>
  <si>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</si>
  <si>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</si>
  <si>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</si>
  <si>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</si>
  <si>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</si>
  <si>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</si>
  <si>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</si>
  <si>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</si>
  <si>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</si>
  <si>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</si>
  <si>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</si>
  <si>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</si>
  <si>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</si>
  <si>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</si>
  <si>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</si>
  <si>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</si>
  <si>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</si>
  <si>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</si>
  <si>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</si>
  <si>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</si>
  <si>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</si>
  <si>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</si>
  <si>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</si>
  <si>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</si>
  <si>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</si>
  <si>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</si>
  <si>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</si>
  <si>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</si>
  <si>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</si>
  <si>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</si>
  <si>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</si>
  <si>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</si>
  <si>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</si>
  <si>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</si>
  <si>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</si>
  <si>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</si>
  <si>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</si>
  <si>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</si>
  <si>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</si>
  <si>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</si>
  <si>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</si>
  <si>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</si>
  <si>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</si>
  <si>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</si>
  <si>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</si>
  <si>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</si>
  <si>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</si>
  <si>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</si>
  <si>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</si>
  <si>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</si>
  <si>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</si>
  <si>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</si>
  <si>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</si>
  <si>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</si>
  <si>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</si>
  <si>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</si>
  <si>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</si>
  <si>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</si>
  <si>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</si>
  <si>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</si>
  <si>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</si>
  <si>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</si>
  <si>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</si>
  <si>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</si>
  <si>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</si>
  <si>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</si>
  <si>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</si>
  <si>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</si>
  <si>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</si>
  <si>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</si>
  <si>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</si>
  <si>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</si>
  <si>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</si>
  <si>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</si>
  <si>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</si>
  <si>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</si>
  <si>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</si>
  <si>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</si>
  <si>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</si>
  <si>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</si>
  <si>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</si>
  <si>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</si>
  <si>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</si>
  <si>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</si>
  <si>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</si>
  <si>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</si>
  <si>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</si>
  <si>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</si>
  <si>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</si>
  <si>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</si>
  <si>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</si>
  <si>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</si>
  <si>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</si>
  <si>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</si>
  <si>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</si>
  <si>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</si>
  <si>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</si>
  <si>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</si>
  <si>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</si>
  <si>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</si>
  <si>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</si>
  <si>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</si>
  <si>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</si>
  <si>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</si>
  <si>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</si>
  <si>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</si>
  <si>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</si>
  <si>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</si>
  <si>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</si>
  <si>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</si>
  <si>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</si>
  <si>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</si>
  <si>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</si>
  <si>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</si>
  <si>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</si>
  <si>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</si>
  <si>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</si>
  <si>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</si>
  <si>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</si>
  <si>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</si>
  <si>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</si>
  <si>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</si>
  <si>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</si>
  <si>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</si>
  <si>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</si>
  <si>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</si>
  <si>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</si>
  <si>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</si>
  <si>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</si>
  <si>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</si>
  <si>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</si>
  <si>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</si>
  <si>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</si>
  <si>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</si>
  <si>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</si>
  <si>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</si>
  <si>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</si>
  <si>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</si>
  <si>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</si>
  <si>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</si>
  <si>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</si>
  <si>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</si>
  <si>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</si>
  <si>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</si>
  <si>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</si>
  <si>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</si>
  <si>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</si>
  <si>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</si>
  <si>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</si>
  <si>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</si>
  <si>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</si>
  <si>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</si>
  <si>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</si>
  <si>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</si>
  <si>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</si>
  <si>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</si>
  <si>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</si>
  <si>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</si>
  <si>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</si>
  <si>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</si>
  <si>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</si>
  <si>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</si>
  <si>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</si>
  <si>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</si>
  <si>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</si>
  <si>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</si>
  <si>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</si>
  <si>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</si>
  <si>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</si>
  <si>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</si>
  <si>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</si>
  <si>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</si>
  <si>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</si>
  <si>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</si>
  <si>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</si>
  <si>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</si>
  <si>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</si>
  <si>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</si>
  <si>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</si>
  <si>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</si>
  <si>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</si>
  <si>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</si>
  <si>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</si>
  <si>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</si>
  <si>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</si>
  <si>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</si>
  <si>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</si>
  <si>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</si>
  <si>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</si>
  <si>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</si>
  <si>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</si>
  <si>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</si>
  <si>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</si>
  <si>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</si>
  <si>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</si>
  <si>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</si>
  <si>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</si>
  <si>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</si>
  <si>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</si>
  <si>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</si>
  <si>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</si>
  <si>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</si>
  <si>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</si>
  <si>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</si>
  <si>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</si>
  <si>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</si>
  <si>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</si>
  <si>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</si>
  <si>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</si>
  <si>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</si>
  <si>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</si>
  <si>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</si>
  <si>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</si>
  <si>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</si>
  <si>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</si>
  <si>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</si>
  <si>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</si>
  <si>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</si>
  <si>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</si>
  <si>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</si>
  <si>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</si>
  <si>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</si>
  <si>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</si>
  <si>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</si>
  <si>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</si>
  <si>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</si>
  <si>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</si>
  <si>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</si>
  <si>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</si>
  <si>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</si>
  <si>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</si>
  <si>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</si>
  <si>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</si>
  <si>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</si>
  <si>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</si>
  <si>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</si>
  <si>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</si>
  <si>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</si>
  <si>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</si>
  <si>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</si>
  <si>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</si>
  <si>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</si>
  <si>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</si>
  <si>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</si>
  <si>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</si>
  <si>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</si>
  <si>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</si>
  <si>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</si>
  <si>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</si>
  <si>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</si>
  <si>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</si>
  <si>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</si>
  <si>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</si>
  <si>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</si>
  <si>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</si>
  <si>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</si>
  <si>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</si>
  <si>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</si>
  <si>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</si>
  <si>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</si>
  <si>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</si>
  <si>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</si>
  <si>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</si>
  <si>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</si>
  <si>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</si>
  <si>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</si>
  <si>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</si>
  <si>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</si>
  <si>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</si>
  <si>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</si>
  <si>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</si>
  <si>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</si>
  <si>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</si>
  <si>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</si>
  <si>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</si>
  <si>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</si>
  <si>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</si>
  <si>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</si>
  <si>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</si>
  <si>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</si>
  <si>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</si>
  <si>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</si>
  <si>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</si>
  <si>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</si>
  <si>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</si>
  <si>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</si>
  <si>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</si>
  <si>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</si>
  <si>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</si>
  <si>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</si>
  <si>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</si>
  <si>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</si>
  <si>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</si>
  <si>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</si>
  <si>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</si>
  <si>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</si>
  <si>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</si>
  <si>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</si>
  <si>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</si>
  <si>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</si>
  <si>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</si>
  <si>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</si>
  <si>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</si>
  <si>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</si>
  <si>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</si>
  <si>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</si>
  <si>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</si>
  <si>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</si>
  <si>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</si>
  <si>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</si>
  <si>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</si>
  <si>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</si>
  <si>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</si>
  <si>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</si>
  <si>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</si>
  <si>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</si>
  <si>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</si>
  <si>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</si>
  <si>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</si>
  <si>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</si>
  <si>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</si>
  <si>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</si>
  <si>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</si>
  <si>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</si>
  <si>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</si>
  <si>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</si>
  <si>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</si>
  <si>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</si>
  <si>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</si>
  <si>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</si>
  <si>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</si>
  <si>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</si>
  <si>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</si>
  <si>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</si>
  <si>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</si>
  <si>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</si>
  <si>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</si>
  <si>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</si>
  <si>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</si>
  <si>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</si>
  <si>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</si>
  <si>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</si>
  <si>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</si>
  <si>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</si>
  <si>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</si>
  <si>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</si>
  <si>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</si>
  <si>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</si>
  <si>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</si>
  <si>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</si>
  <si>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</si>
  <si>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</si>
  <si>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</si>
  <si>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</si>
  <si>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</si>
  <si>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</si>
  <si>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</si>
  <si>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</si>
  <si>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</si>
  <si>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</si>
  <si>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</si>
  <si>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</si>
  <si>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</si>
  <si>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</si>
  <si>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</si>
  <si>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</si>
  <si>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</si>
  <si>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</si>
  <si>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</si>
  <si>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</si>
  <si>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</si>
  <si>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</si>
  <si>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</si>
  <si>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</si>
  <si>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</si>
  <si>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</si>
  <si>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</si>
  <si>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</si>
  <si>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</si>
  <si>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</si>
  <si>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</si>
  <si>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</si>
  <si>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</si>
  <si>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</si>
  <si>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</si>
  <si>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</si>
  <si>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</si>
  <si>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</si>
  <si>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</si>
  <si>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</si>
  <si>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</si>
  <si>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</si>
  <si>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</si>
  <si>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</si>
  <si>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</si>
  <si>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</si>
  <si>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</si>
  <si>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</si>
  <si>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</si>
  <si>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</si>
  <si>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</si>
  <si>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</si>
  <si>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</si>
  <si>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</si>
  <si>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</si>
  <si>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</si>
  <si>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</si>
  <si>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</si>
  <si>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</si>
  <si>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</si>
  <si>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</si>
  <si>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</si>
  <si>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</si>
  <si>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</si>
  <si>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</si>
  <si>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</si>
  <si>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</si>
  <si>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</si>
  <si>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</si>
  <si>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</si>
  <si>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</si>
  <si>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</si>
  <si>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</si>
  <si>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</si>
  <si>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</si>
  <si>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</si>
  <si>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</si>
  <si>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</si>
  <si>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</si>
  <si>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</si>
  <si>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</si>
  <si>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</si>
  <si>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</si>
  <si>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</si>
  <si>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</si>
  <si>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</si>
  <si>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</si>
  <si>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</si>
  <si>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</si>
  <si>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</si>
  <si>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</si>
  <si>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</si>
  <si>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</si>
  <si>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</si>
  <si>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</si>
  <si>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</si>
  <si>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</si>
  <si>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</si>
  <si>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</si>
  <si>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</si>
  <si>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</si>
  <si>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</si>
  <si>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</si>
  <si>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</si>
  <si>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</si>
  <si>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</si>
  <si>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</si>
  <si>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</si>
  <si>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</si>
  <si>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</si>
  <si>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</si>
  <si>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</si>
  <si>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</si>
  <si>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</si>
  <si>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</si>
  <si>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</si>
  <si>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</si>
  <si>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</si>
  <si>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</si>
  <si>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</si>
  <si>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</si>
  <si>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</si>
  <si>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</si>
  <si>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</si>
  <si>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</si>
  <si>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</si>
  <si>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</si>
  <si>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</si>
  <si>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</si>
  <si>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</si>
  <si>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</si>
  <si>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</si>
  <si>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</si>
  <si>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</si>
  <si>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</si>
  <si>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</si>
  <si>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</si>
  <si>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</si>
  <si>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</si>
  <si>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</si>
  <si>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</si>
  <si>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</si>
  <si>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</si>
  <si>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</si>
  <si>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</si>
  <si>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</si>
  <si>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</si>
  <si>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</si>
  <si>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</si>
  <si>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</si>
  <si>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</si>
  <si>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</si>
  <si>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</si>
  <si>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</si>
  <si>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</si>
  <si>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</si>
  <si>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</si>
  <si>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</si>
  <si>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</si>
  <si>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</si>
  <si>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</si>
  <si>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</si>
  <si>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</si>
  <si>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</si>
  <si>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</si>
  <si>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</si>
  <si>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</si>
  <si>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</si>
  <si>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</si>
  <si>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</si>
  <si>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</si>
  <si>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</si>
  <si>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</si>
  <si>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</si>
  <si>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</si>
  <si>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</si>
  <si>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</si>
  <si>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</si>
  <si>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</si>
  <si>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</si>
  <si>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</si>
  <si>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</si>
  <si>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</si>
  <si>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</si>
  <si>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</si>
  <si>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</si>
  <si>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</si>
  <si>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</si>
  <si>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</si>
  <si>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</si>
  <si>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</si>
  <si>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</si>
  <si>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</si>
  <si>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</si>
  <si>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</si>
  <si>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</si>
  <si>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</si>
  <si>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</si>
  <si>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</si>
  <si>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</si>
  <si>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</si>
  <si>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</si>
  <si>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</si>
  <si>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</si>
  <si>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</si>
  <si>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</si>
  <si>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</si>
  <si>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</si>
  <si>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</si>
  <si>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</si>
  <si>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</si>
  <si>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</si>
  <si>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</si>
  <si>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</si>
  <si>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</si>
  <si>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</si>
  <si>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</si>
  <si>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</si>
  <si>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</si>
  <si>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</si>
  <si>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</si>
  <si>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</si>
  <si>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</si>
  <si>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</si>
  <si>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</si>
  <si>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</si>
  <si>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</si>
  <si>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</si>
  <si>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</si>
  <si>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</si>
  <si>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</si>
  <si>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</si>
  <si>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</si>
  <si>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</si>
  <si>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</si>
  <si>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</si>
  <si>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</si>
  <si>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</si>
  <si>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</si>
  <si>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</si>
  <si>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</si>
  <si>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</si>
  <si>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</si>
  <si>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</si>
  <si>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</si>
  <si>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</si>
  <si>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</si>
  <si>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</si>
  <si>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</si>
  <si>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</si>
  <si>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</si>
  <si>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</si>
  <si>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</si>
  <si>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</si>
  <si>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</si>
  <si>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</si>
  <si>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</si>
  <si>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</si>
  <si>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</si>
  <si>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</si>
  <si>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</si>
  <si>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</si>
  <si>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</si>
  <si>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</si>
  <si>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</si>
  <si>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</si>
  <si>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</si>
  <si>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</si>
  <si>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</si>
  <si>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</si>
  <si>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</si>
  <si>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</si>
  <si>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</si>
  <si>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</si>
  <si>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</si>
  <si>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</si>
  <si>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</si>
  <si>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</si>
  <si>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</si>
  <si>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</si>
  <si>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</si>
  <si>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</si>
  <si>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</si>
  <si>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</si>
  <si>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</si>
  <si>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</si>
  <si>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</si>
  <si>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</si>
  <si>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</si>
  <si>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</si>
  <si>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</si>
  <si>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</si>
  <si>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</si>
  <si>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</si>
  <si>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</si>
  <si>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</si>
  <si>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</si>
  <si>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</si>
  <si>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</si>
  <si>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</si>
  <si>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</si>
  <si>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</si>
  <si>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</si>
  <si>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</si>
  <si>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</si>
  <si>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</si>
  <si>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</si>
  <si>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</si>
  <si>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</si>
  <si>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</si>
  <si>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</si>
  <si>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</si>
  <si>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</si>
  <si>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</si>
  <si>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</si>
  <si>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</si>
  <si>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</si>
  <si>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</si>
  <si>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</si>
  <si>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</si>
  <si>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</si>
  <si>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</si>
  <si>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</si>
  <si>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</si>
  <si>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</si>
  <si>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</si>
  <si>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</si>
  <si>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</si>
  <si>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</si>
  <si>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</si>
  <si>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</si>
  <si>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</si>
  <si>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</si>
  <si>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</si>
  <si>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</si>
  <si>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</si>
  <si>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</si>
  <si>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</si>
  <si>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</si>
  <si>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</si>
  <si>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</si>
  <si>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</si>
  <si>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</si>
  <si>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</si>
  <si>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</si>
  <si>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</si>
  <si>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</si>
  <si>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</si>
  <si>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</si>
  <si>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</si>
  <si>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</si>
  <si>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</si>
  <si>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</si>
  <si>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</si>
  <si>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</si>
  <si>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</si>
  <si>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</si>
  <si>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</si>
  <si>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</si>
  <si>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</si>
  <si>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</si>
  <si>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</si>
  <si>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</si>
  <si>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</si>
  <si>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</si>
  <si>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</si>
  <si>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</si>
  <si>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</si>
  <si>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</si>
  <si>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</si>
  <si>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</si>
  <si>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</si>
  <si>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</si>
  <si>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</si>
  <si>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</si>
  <si>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</si>
  <si>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</si>
  <si>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</si>
  <si>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</si>
  <si>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</si>
  <si>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</si>
  <si>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</si>
  <si>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</si>
  <si>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</si>
  <si>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</si>
  <si>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</si>
  <si>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</si>
  <si>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</si>
  <si>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</si>
  <si>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</si>
  <si>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</si>
  <si>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</si>
  <si>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</si>
  <si>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</si>
  <si>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</si>
  <si>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</si>
  <si>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</si>
  <si>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</si>
  <si>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</si>
  <si>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</si>
  <si>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</si>
  <si>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</si>
  <si>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</si>
  <si>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</si>
  <si>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</si>
  <si>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</si>
  <si>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</si>
  <si>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</si>
  <si>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</si>
  <si>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</si>
  <si>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</si>
  <si>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</si>
  <si>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</si>
  <si>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</si>
  <si>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</si>
  <si>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</si>
  <si>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</si>
  <si>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</si>
  <si>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</si>
  <si>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</si>
  <si>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</si>
  <si>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</si>
  <si>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</si>
  <si>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</si>
  <si>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</si>
  <si>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</si>
  <si>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</si>
  <si>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</si>
  <si>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</si>
  <si>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</si>
  <si>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</si>
  <si>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</si>
  <si>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</si>
  <si>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</si>
  <si>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</si>
  <si>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</si>
  <si>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</si>
  <si>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</si>
  <si>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</si>
  <si>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</si>
  <si>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</si>
  <si>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</si>
  <si>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</si>
  <si>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</si>
  <si>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</si>
  <si>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</si>
  <si>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</si>
  <si>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</si>
  <si>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</si>
  <si>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</si>
  <si>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</si>
  <si>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</si>
  <si>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</si>
  <si>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</si>
  <si>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</si>
  <si>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</si>
  <si>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</si>
  <si>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</si>
  <si>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</si>
  <si>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</si>
  <si>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</si>
  <si>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</si>
  <si>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</si>
  <si>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</si>
  <si>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</si>
  <si>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</si>
  <si>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</si>
  <si>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</si>
  <si>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</si>
  <si>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</si>
  <si>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</si>
  <si>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</si>
  <si>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</si>
  <si>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</si>
  <si>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</si>
  <si>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</si>
  <si>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</si>
  <si>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</si>
  <si>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</si>
  <si>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</si>
  <si>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</si>
  <si>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</si>
  <si>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</si>
  <si>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</si>
  <si>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</si>
  <si>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</si>
  <si>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</si>
  <si>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</si>
  <si>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</si>
  <si>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</si>
  <si>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</si>
  <si>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</si>
  <si>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</si>
  <si>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</si>
  <si>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</si>
  <si>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</si>
  <si>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</si>
  <si>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</si>
  <si>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</si>
  <si>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</si>
  <si>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</si>
  <si>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</si>
  <si>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</si>
  <si>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</si>
  <si>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</si>
  <si>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</si>
  <si>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</si>
  <si>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</si>
  <si>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</si>
  <si>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</si>
  <si>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</si>
  <si>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</si>
  <si>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</si>
  <si>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</si>
  <si>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</si>
  <si>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</si>
  <si>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</si>
  <si>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</si>
  <si>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</si>
  <si>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</si>
  <si>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</si>
  <si>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</si>
  <si>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</si>
  <si>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</si>
  <si>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</si>
  <si>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</si>
  <si>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</si>
  <si>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</si>
  <si>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</si>
  <si>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</si>
  <si>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</si>
  <si>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</si>
  <si>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</si>
  <si>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</si>
  <si>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</si>
  <si>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</si>
  <si>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</si>
  <si>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</si>
  <si>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</si>
  <si>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</si>
  <si>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</si>
  <si>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</si>
  <si>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</si>
  <si>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</si>
  <si>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</si>
  <si>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</si>
  <si>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</si>
  <si>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</si>
  <si>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</si>
  <si>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</si>
  <si>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</si>
  <si>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</si>
  <si>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</si>
  <si>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</si>
  <si>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</si>
  <si>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</si>
  <si>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</si>
  <si>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</si>
  <si>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</si>
  <si>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</si>
  <si>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</si>
  <si>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</si>
  <si>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</si>
  <si>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</si>
  <si>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</si>
  <si>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</si>
  <si>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</si>
  <si>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</si>
  <si>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</si>
  <si>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</si>
  <si>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</si>
  <si>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</si>
  <si>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</si>
  <si>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</si>
  <si>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</si>
  <si>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</si>
  <si>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</si>
  <si>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</si>
  <si>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</si>
  <si>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</si>
  <si>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</si>
  <si>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</si>
  <si>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</si>
  <si>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</si>
  <si>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</si>
  <si>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</si>
  <si>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</si>
  <si>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</si>
  <si>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</si>
  <si>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</si>
  <si>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</si>
  <si>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</si>
  <si>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</si>
  <si>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</si>
  <si>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</si>
  <si>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</si>
  <si>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</si>
  <si>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</si>
  <si>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</si>
  <si>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</si>
  <si>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</si>
  <si>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</si>
  <si>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</si>
  <si>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</si>
  <si>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</si>
  <si>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</si>
  <si>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</si>
  <si>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</si>
  <si>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</si>
  <si>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</si>
  <si>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</si>
  <si>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</si>
  <si>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</si>
  <si>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</si>
  <si>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</si>
  <si>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</si>
  <si>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</si>
  <si>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</si>
  <si>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</si>
  <si>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</si>
  <si>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</si>
  <si>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</si>
  <si>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</si>
  <si>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</si>
  <si>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</si>
  <si>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</si>
  <si>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</si>
  <si>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</si>
  <si>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</si>
  <si>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</si>
  <si>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</si>
  <si>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</si>
  <si>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</si>
  <si>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</si>
  <si>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</si>
  <si>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</si>
  <si>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</si>
  <si>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</si>
  <si>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</si>
  <si>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</si>
  <si>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</si>
  <si>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</si>
  <si>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</si>
  <si>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</si>
  <si>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</si>
  <si>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</si>
  <si>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</si>
  <si>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</si>
  <si>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</si>
  <si>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</si>
  <si>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</si>
  <si>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</si>
  <si>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</si>
  <si>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</si>
  <si>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</si>
  <si>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</si>
  <si>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</si>
  <si>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</si>
  <si>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</si>
  <si>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</si>
  <si>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</si>
  <si>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</si>
  <si>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</si>
  <si>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</si>
  <si>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</si>
  <si>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</si>
  <si>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</si>
  <si>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</si>
  <si>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</si>
  <si>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</si>
  <si>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</si>
  <si>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</si>
  <si>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</si>
  <si>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</si>
  <si>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</si>
  <si>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</si>
  <si>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</si>
  <si>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</si>
  <si>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</si>
  <si>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</si>
  <si>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</si>
  <si>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</si>
  <si>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</si>
  <si>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</si>
  <si>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</si>
  <si>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</si>
  <si>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</si>
  <si>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</si>
  <si>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</si>
  <si>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</si>
  <si>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</si>
  <si>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</si>
  <si>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</si>
  <si>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</si>
  <si>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</si>
  <si>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</si>
  <si>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</si>
  <si>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</si>
  <si>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</si>
  <si>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</si>
  <si>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</si>
  <si>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</si>
  <si>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</si>
  <si>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</si>
  <si>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</si>
  <si>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</si>
  <si>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</si>
  <si>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</si>
  <si>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</si>
  <si>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</si>
  <si>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</si>
  <si>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</si>
  <si>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</si>
  <si>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</si>
  <si>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</si>
  <si>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</si>
  <si>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</si>
  <si>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</si>
  <si>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</si>
  <si>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</si>
  <si>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</si>
  <si>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</si>
  <si>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</si>
  <si>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</si>
  <si>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</si>
  <si>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</si>
  <si>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</si>
  <si>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</si>
  <si>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</si>
  <si>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</si>
  <si>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</si>
  <si>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</si>
  <si>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</si>
  <si>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</si>
  <si>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</si>
  <si>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</si>
  <si>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</si>
  <si>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</si>
  <si>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</si>
  <si>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</si>
  <si>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</si>
  <si>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</si>
  <si>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</si>
  <si>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</si>
  <si>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</si>
  <si>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</si>
  <si>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</si>
  <si>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</si>
  <si>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</si>
  <si>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</si>
  <si>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</si>
  <si>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</si>
  <si>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</si>
  <si>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</si>
  <si>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</si>
  <si>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</si>
  <si>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</si>
  <si>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</si>
  <si>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</si>
  <si>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</si>
  <si>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</si>
  <si>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</si>
  <si>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</si>
  <si>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</si>
  <si>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</si>
  <si>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</si>
  <si>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</si>
  <si>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</si>
  <si>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</si>
  <si>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</si>
  <si>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</si>
  <si>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</si>
  <si>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</si>
  <si>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</si>
  <si>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</si>
  <si>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</si>
  <si>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</si>
  <si>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</si>
  <si>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</si>
  <si>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</si>
  <si>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</si>
  <si>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</si>
  <si>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</si>
  <si>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</si>
  <si>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</si>
  <si>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</si>
  <si>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</si>
  <si>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</si>
  <si>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</si>
  <si>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</si>
  <si>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</si>
  <si>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</si>
  <si>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</si>
  <si>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</si>
  <si>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</si>
  <si>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</si>
  <si>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</si>
  <si>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</si>
  <si>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</si>
  <si>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</si>
  <si>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</si>
  <si>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</si>
  <si>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</si>
  <si>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</si>
  <si>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</si>
  <si>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</si>
  <si>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</si>
  <si>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</si>
  <si>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</si>
  <si>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</si>
  <si>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</si>
  <si>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</si>
  <si>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</si>
  <si>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</si>
  <si>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</si>
  <si>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</si>
  <si>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</si>
  <si>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</si>
  <si>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</si>
  <si>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</si>
  <si>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</si>
  <si>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</si>
  <si>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</si>
  <si>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</si>
  <si>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</si>
  <si>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</si>
  <si>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</si>
  <si>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</si>
  <si>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</si>
  <si>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</si>
  <si>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</si>
  <si>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</si>
  <si>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</si>
  <si>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</si>
  <si>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</si>
  <si>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</si>
  <si>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</si>
  <si>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</si>
  <si>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</si>
  <si>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</si>
  <si>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</si>
  <si>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</si>
  <si>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</si>
  <si>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</si>
  <si>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</si>
  <si>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</si>
  <si>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</si>
  <si>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</si>
  <si>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</si>
  <si>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</si>
  <si>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</si>
  <si>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</si>
  <si>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</si>
  <si>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</si>
  <si>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</si>
  <si>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</si>
  <si>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</si>
  <si>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</si>
  <si>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</si>
  <si>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</si>
  <si>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</si>
  <si>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</si>
  <si>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</si>
  <si>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</si>
  <si>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</si>
  <si>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</si>
  <si>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</si>
  <si>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</si>
  <si>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</si>
  <si>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</si>
  <si>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</si>
  <si>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</si>
  <si>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</si>
  <si>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</si>
  <si>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</si>
  <si>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</si>
  <si>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</si>
  <si>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</si>
  <si>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</si>
  <si>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</si>
  <si>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</si>
  <si>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</si>
  <si>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</si>
  <si>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</si>
  <si>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</si>
  <si>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</si>
  <si>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</si>
  <si>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</si>
  <si>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</si>
  <si>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</si>
  <si>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</si>
  <si>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</si>
  <si>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</si>
  <si>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</si>
  <si>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</si>
  <si>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</si>
  <si>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</si>
  <si>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</si>
  <si>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</si>
  <si>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</si>
  <si>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</si>
  <si>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</si>
  <si>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</si>
  <si>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</si>
  <si>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</si>
  <si>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</si>
  <si>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</si>
  <si>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</si>
  <si>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</si>
  <si>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</si>
  <si>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</si>
  <si>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</si>
  <si>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</si>
  <si>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</si>
  <si>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</si>
  <si>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</si>
  <si>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</si>
  <si>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</si>
  <si>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</si>
  <si>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</si>
  <si>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</si>
  <si>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</si>
  <si>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</si>
  <si>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</si>
  <si>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</si>
  <si>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</si>
  <si>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</si>
  <si>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</si>
  <si>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</si>
  <si>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</si>
  <si>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</si>
  <si>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</si>
  <si>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</si>
  <si>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</si>
  <si>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</si>
  <si>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</si>
  <si>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</si>
  <si>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</si>
  <si>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</si>
  <si>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</si>
  <si>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</si>
  <si>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</si>
  <si>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</si>
  <si>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</si>
  <si>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</si>
  <si>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</si>
  <si>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</si>
  <si>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</si>
  <si>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</si>
  <si>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</si>
  <si>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</si>
  <si>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</si>
  <si>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</si>
  <si>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</si>
  <si>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</si>
  <si>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</si>
  <si>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</si>
  <si>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</si>
  <si>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</si>
  <si>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</si>
  <si>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</si>
  <si>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</si>
  <si>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</si>
  <si>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</si>
  <si>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</si>
  <si>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</si>
  <si>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</si>
  <si>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</si>
  <si>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</si>
  <si>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</si>
  <si>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</si>
  <si>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</si>
  <si>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</si>
  <si>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</si>
  <si>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</si>
  <si>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</si>
  <si>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</si>
  <si>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</si>
  <si>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</si>
  <si>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</si>
  <si>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</si>
  <si>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</si>
  <si>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</si>
  <si>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</si>
  <si>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</si>
  <si>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</si>
  <si>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</si>
  <si>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</si>
  <si>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</si>
  <si>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</si>
  <si>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</si>
  <si>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</si>
  <si>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</si>
  <si>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</si>
  <si>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</si>
  <si>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</si>
  <si>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</si>
  <si>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</si>
  <si>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</si>
  <si>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</si>
  <si>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</si>
  <si>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</si>
  <si>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</si>
  <si>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</si>
  <si>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</si>
  <si>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</si>
  <si>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</si>
  <si>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</si>
  <si>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</si>
  <si>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</si>
  <si>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</si>
  <si>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</si>
  <si>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</si>
  <si>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</si>
  <si>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</si>
  <si>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</si>
  <si>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</si>
  <si>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</si>
  <si>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</si>
  <si>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</si>
  <si>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</si>
  <si>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</si>
  <si>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</si>
  <si>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</si>
  <si>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</si>
  <si>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</si>
  <si>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</si>
  <si>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</si>
  <si>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</si>
  <si>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</si>
  <si>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</si>
  <si>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</si>
  <si>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</si>
  <si>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</si>
  <si>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</si>
  <si>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</si>
  <si>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</si>
  <si>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</si>
  <si>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</si>
  <si>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</si>
  <si>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</si>
  <si>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</si>
  <si>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</si>
  <si>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</si>
  <si>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</si>
  <si>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</si>
  <si>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</si>
  <si>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</si>
  <si>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</si>
  <si>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</si>
  <si>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</si>
  <si>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</si>
  <si>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</si>
  <si>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</si>
  <si>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</si>
  <si>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</si>
  <si>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</si>
  <si>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</si>
  <si>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</si>
  <si>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</si>
  <si>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</si>
  <si>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</si>
  <si>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</si>
  <si>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</si>
  <si>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</si>
  <si>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</si>
  <si>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</si>
  <si>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</si>
  <si>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</si>
  <si>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</si>
  <si>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</si>
  <si>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</si>
  <si>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</si>
  <si>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</si>
  <si>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</si>
  <si>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</si>
  <si>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</si>
  <si>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</si>
  <si>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</si>
  <si>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</si>
  <si>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</si>
  <si>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</si>
  <si>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</si>
  <si>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</si>
  <si>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</si>
  <si>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</si>
  <si>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</si>
  <si>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</si>
  <si>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</si>
  <si>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</si>
  <si>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</si>
  <si>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</si>
  <si>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</si>
  <si>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</si>
  <si>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</si>
  <si>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</si>
  <si>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</si>
  <si>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</si>
  <si>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</si>
  <si>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</si>
  <si>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</si>
  <si>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</si>
  <si>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</si>
  <si>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</si>
  <si>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</si>
  <si>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</si>
  <si>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</si>
  <si>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</si>
  <si>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</si>
  <si>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</si>
  <si>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</si>
  <si>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</si>
  <si>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</si>
  <si>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</si>
  <si>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</si>
  <si>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</si>
  <si>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</si>
  <si>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</si>
  <si>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</si>
  <si>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</si>
  <si>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</si>
  <si>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</si>
  <si>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</si>
  <si>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</si>
  <si>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</si>
  <si>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</si>
  <si>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</si>
  <si>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</si>
  <si>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</si>
  <si>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</si>
  <si>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</si>
  <si>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</si>
  <si>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</si>
  <si>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</si>
  <si>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</si>
  <si>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</si>
  <si>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</si>
  <si>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</si>
  <si>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</si>
  <si>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</si>
  <si>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</si>
  <si>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</si>
  <si>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</si>
  <si>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</si>
  <si>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</si>
  <si>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</si>
  <si>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</si>
  <si>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</si>
  <si>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</si>
  <si>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</si>
  <si>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</si>
  <si>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</si>
  <si>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</si>
  <si>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</si>
  <si>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</si>
  <si>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</si>
  <si>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</si>
  <si>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</si>
  <si>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</si>
  <si>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</si>
  <si>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</si>
  <si>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</si>
  <si>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</si>
  <si>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</si>
  <si>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</si>
  <si>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</si>
  <si>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</si>
  <si>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</si>
  <si>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</si>
  <si>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</si>
  <si>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</si>
  <si>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</si>
  <si>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</si>
  <si>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</si>
  <si>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</si>
  <si>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</si>
  <si>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</si>
  <si>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</si>
  <si>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</si>
  <si>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</si>
  <si>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</si>
  <si>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</si>
  <si>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</si>
  <si>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</si>
  <si>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</si>
  <si>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</si>
  <si>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</si>
  <si>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</si>
  <si>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</si>
  <si>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</si>
  <si>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</si>
  <si>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</si>
  <si>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</si>
  <si>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</si>
  <si>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</si>
  <si>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</si>
  <si>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</si>
  <si>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</si>
  <si>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</si>
  <si>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</si>
  <si>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</si>
  <si>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</si>
  <si>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</si>
  <si>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</si>
  <si>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</si>
  <si>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</si>
  <si>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</si>
  <si>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</si>
  <si>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</si>
  <si>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</si>
  <si>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</si>
  <si>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</si>
  <si>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</si>
  <si>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</si>
  <si>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</si>
  <si>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</si>
  <si>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</si>
  <si>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</si>
  <si>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</si>
  <si>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</si>
  <si>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</si>
  <si>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</si>
  <si>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</si>
  <si>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</si>
  <si>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</si>
  <si>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</si>
  <si>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</si>
  <si>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</si>
  <si>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</si>
  <si>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</si>
  <si>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</si>
  <si>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</si>
  <si>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</si>
  <si>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</si>
  <si>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</si>
  <si>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</si>
  <si>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</si>
  <si>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</si>
  <si>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</si>
  <si>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</si>
  <si>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</si>
  <si>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</si>
  <si>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</si>
  <si>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</si>
  <si>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</si>
  <si>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</si>
  <si>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</si>
  <si>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</si>
  <si>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</si>
  <si>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</si>
  <si>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</si>
  <si>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</si>
  <si>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</si>
  <si>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</si>
  <si>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</si>
  <si>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</si>
  <si>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</si>
  <si>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</si>
  <si>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</si>
  <si>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</si>
  <si>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</si>
  <si>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</si>
  <si>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</si>
  <si>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</si>
  <si>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</si>
  <si>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</si>
  <si>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</si>
  <si>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</si>
  <si>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</si>
  <si>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</si>
  <si>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</si>
  <si>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</si>
  <si>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</si>
  <si>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</si>
  <si>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</si>
  <si>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</si>
  <si>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</si>
  <si>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</si>
  <si>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</si>
  <si>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</si>
  <si>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</si>
  <si>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</si>
  <si>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</si>
  <si>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</si>
  <si>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</si>
  <si>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</si>
  <si>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</si>
  <si>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</si>
  <si>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</si>
  <si>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</si>
  <si>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</si>
  <si>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</si>
  <si>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</si>
  <si>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</si>
  <si>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</si>
  <si>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</si>
  <si>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</si>
  <si>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</si>
  <si>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</si>
  <si>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</si>
  <si>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</si>
  <si>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</si>
  <si>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</si>
  <si>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</si>
  <si>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</si>
  <si>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</si>
  <si>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</si>
  <si>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</si>
  <si>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</si>
  <si>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</si>
  <si>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</si>
  <si>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</si>
  <si>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</si>
  <si>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</si>
  <si>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</si>
  <si>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</si>
  <si>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</si>
  <si>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</si>
  <si>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</si>
  <si>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</si>
  <si>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</si>
  <si>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</si>
  <si>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</si>
  <si>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</si>
  <si>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</si>
  <si>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</si>
  <si>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</si>
  <si>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</si>
  <si>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</si>
  <si>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</si>
  <si>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</si>
  <si>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</si>
  <si>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</si>
  <si>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</si>
  <si>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</si>
  <si>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</si>
  <si>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</si>
  <si>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</si>
  <si>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</si>
  <si>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</si>
  <si>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</si>
  <si>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</si>
  <si>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</si>
  <si>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</si>
  <si>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</si>
  <si>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</si>
  <si>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</si>
  <si>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</si>
  <si>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</si>
  <si>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</si>
  <si>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</si>
  <si>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</si>
  <si>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</si>
  <si>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</si>
  <si>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</si>
  <si>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</si>
  <si>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</si>
  <si>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</si>
  <si>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</si>
  <si>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</si>
  <si>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</si>
  <si>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</si>
  <si>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</si>
  <si>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</si>
  <si>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</si>
  <si>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</si>
  <si>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</si>
  <si>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</si>
  <si>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</si>
  <si>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</si>
  <si>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</si>
  <si>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</si>
  <si>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</si>
  <si>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</si>
  <si>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</si>
  <si>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</si>
  <si>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</si>
  <si>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</si>
  <si>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</si>
  <si>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</si>
  <si>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</si>
  <si>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</si>
  <si>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</si>
  <si>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</si>
  <si>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</si>
  <si>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</si>
  <si>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</si>
  <si>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</si>
  <si>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</si>
  <si>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</si>
  <si>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</si>
  <si>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</si>
  <si>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</si>
  <si>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</si>
  <si>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</si>
  <si>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</si>
  <si>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</si>
  <si>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</si>
  <si>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</si>
  <si>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</si>
  <si>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</si>
  <si>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</si>
  <si>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</si>
  <si>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</si>
  <si>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</si>
  <si>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</si>
  <si>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</si>
  <si>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</si>
  <si>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</si>
  <si>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</si>
  <si>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</si>
  <si>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</si>
  <si>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</si>
  <si>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</si>
  <si>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</si>
  <si>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</si>
  <si>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</si>
  <si>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</si>
  <si>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</si>
  <si>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</si>
  <si>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</si>
  <si>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</si>
  <si>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</si>
  <si>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</si>
  <si>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</si>
  <si>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</si>
  <si>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</si>
  <si>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</si>
  <si>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</si>
  <si>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</si>
  <si>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</si>
  <si>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</si>
  <si>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</si>
  <si>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</si>
  <si>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</si>
  <si>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</si>
  <si>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</si>
  <si>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</si>
  <si>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</si>
  <si>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</si>
  <si>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</si>
  <si>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</si>
  <si>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</si>
  <si>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</si>
  <si>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</si>
  <si>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</si>
  <si>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</si>
  <si>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</si>
  <si>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</si>
  <si>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</si>
  <si>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</si>
  <si>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</si>
  <si>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</si>
  <si>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</si>
  <si>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</si>
  <si>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</si>
  <si>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</si>
  <si>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</si>
  <si>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</si>
  <si>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</si>
  <si>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</si>
  <si>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</si>
  <si>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</si>
  <si>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</si>
  <si>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</si>
  <si>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</si>
  <si>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</si>
  <si>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</si>
  <si>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</si>
  <si>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</si>
  <si>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</si>
  <si>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</si>
  <si>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</si>
  <si>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</si>
  <si>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</si>
  <si>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</si>
  <si>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</si>
  <si>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</si>
  <si>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</si>
  <si>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</si>
  <si>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</si>
  <si>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</si>
  <si>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</si>
  <si>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</si>
  <si>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</si>
  <si>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</si>
  <si>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</si>
  <si>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</si>
  <si>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</si>
  <si>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</si>
  <si>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</si>
  <si>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</si>
  <si>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</si>
  <si>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</si>
  <si>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</si>
  <si>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</si>
  <si>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</si>
  <si>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</si>
  <si>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</si>
  <si>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</si>
  <si>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</si>
  <si>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</si>
  <si>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</si>
  <si>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</si>
  <si>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</si>
  <si>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</si>
  <si>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</si>
  <si>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</si>
  <si>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</si>
  <si>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</si>
  <si>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</si>
  <si>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</si>
  <si>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</si>
  <si>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</si>
  <si>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</si>
  <si>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</si>
  <si>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</si>
  <si>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</si>
  <si>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</si>
  <si>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</si>
  <si>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</si>
  <si>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</si>
  <si>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</si>
  <si>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</si>
  <si>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</si>
  <si>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</si>
  <si>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</si>
  <si>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</si>
  <si>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</si>
  <si>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</si>
  <si>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</si>
  <si>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</si>
  <si>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</si>
  <si>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</si>
  <si>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</si>
  <si>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</si>
  <si>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</si>
  <si>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</si>
  <si>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</si>
  <si>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</si>
  <si>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</si>
  <si>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</si>
  <si>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</si>
  <si>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</si>
  <si>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</si>
  <si>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</si>
  <si>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</si>
  <si>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</si>
  <si>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</si>
  <si>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</si>
  <si>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</si>
  <si>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</si>
  <si>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</si>
  <si>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</si>
  <si>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</si>
  <si>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</si>
  <si>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</si>
  <si>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</si>
  <si>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</si>
  <si>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</si>
  <si>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</si>
  <si>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</si>
  <si>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</si>
  <si>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</si>
  <si>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</si>
  <si>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</si>
  <si>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</si>
  <si>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</si>
  <si>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</si>
  <si>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</si>
  <si>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</si>
  <si>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</si>
  <si>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</si>
  <si>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</si>
  <si>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</si>
  <si>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</si>
  <si>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</si>
  <si>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</si>
  <si>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</si>
  <si>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</si>
  <si>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</si>
  <si>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</si>
  <si>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</si>
  <si>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</si>
  <si>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</si>
  <si>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</si>
  <si>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</si>
  <si>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</si>
  <si>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</si>
  <si>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</si>
  <si>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</si>
  <si>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</si>
  <si>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</si>
  <si>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</si>
  <si>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</si>
  <si>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</si>
  <si>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</si>
  <si>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</si>
  <si>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</si>
  <si>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</si>
  <si>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</si>
  <si>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</si>
  <si>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</si>
  <si>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</si>
  <si>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</si>
  <si>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</si>
  <si>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</si>
  <si>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</si>
  <si>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</si>
  <si>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</si>
  <si>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</si>
  <si>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</si>
  <si>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</si>
  <si>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</si>
  <si>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</si>
  <si>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</si>
  <si>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</si>
  <si>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</si>
  <si>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</si>
  <si>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</si>
  <si>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</si>
  <si>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</si>
  <si>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</si>
  <si>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</si>
  <si>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</si>
  <si>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</si>
  <si>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</si>
  <si>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</si>
  <si>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</si>
  <si>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</si>
  <si>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</si>
  <si>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</si>
  <si>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</si>
  <si>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</si>
  <si>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</si>
  <si>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</si>
  <si>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</si>
  <si>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</si>
  <si>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</si>
  <si>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</si>
  <si>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</si>
  <si>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</si>
  <si>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</si>
  <si>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</si>
  <si>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</si>
  <si>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</si>
  <si>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</si>
  <si>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</si>
  <si>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</si>
  <si>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</si>
  <si>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</si>
  <si>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</si>
  <si>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</si>
  <si>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</si>
  <si>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</si>
  <si>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</si>
  <si>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</si>
  <si>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</si>
  <si>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</si>
  <si>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</si>
  <si>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</si>
  <si>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</si>
  <si>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</si>
  <si>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</si>
  <si>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</si>
  <si>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</si>
  <si>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</si>
  <si>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</si>
  <si>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</si>
  <si>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</si>
  <si>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</si>
  <si>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</si>
  <si>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</si>
  <si>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</si>
  <si>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</si>
  <si>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</si>
  <si>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</si>
  <si>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</si>
  <si>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</si>
  <si>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</si>
  <si>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</si>
  <si>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</si>
  <si>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</si>
  <si>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</si>
  <si>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</si>
  <si>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</si>
  <si>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</si>
  <si>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</si>
  <si>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</si>
  <si>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</si>
  <si>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</si>
  <si>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</si>
  <si>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</si>
  <si>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</si>
  <si>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</si>
  <si>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</si>
  <si>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</si>
  <si>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</si>
  <si>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</si>
  <si>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</si>
  <si>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</si>
  <si>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</si>
  <si>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</si>
  <si>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</si>
  <si>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</si>
  <si>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</si>
  <si>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</si>
  <si>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</si>
  <si>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</si>
  <si>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</si>
  <si>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</si>
  <si>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</si>
  <si>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</si>
  <si>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</si>
  <si>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</si>
  <si>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</si>
  <si>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</si>
  <si>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</si>
  <si>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</si>
  <si>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</si>
  <si>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</si>
  <si>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</si>
  <si>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</si>
  <si>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</si>
  <si>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</si>
  <si>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</si>
  <si>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</si>
  <si>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</si>
  <si>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</si>
  <si>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</si>
  <si>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</si>
  <si>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</si>
  <si>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</si>
  <si>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</si>
  <si>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</si>
  <si>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</si>
  <si>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</si>
  <si>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</si>
  <si>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</si>
  <si>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</si>
  <si>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</si>
  <si>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</si>
  <si>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</si>
  <si>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</si>
  <si>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</si>
  <si>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</si>
  <si>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</si>
  <si>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</si>
  <si>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</si>
  <si>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</si>
  <si>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</si>
  <si>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</si>
  <si>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</si>
  <si>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</si>
  <si>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</si>
  <si>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</si>
  <si>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</si>
  <si>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</si>
  <si>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</si>
  <si>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</si>
  <si>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</si>
  <si>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</si>
  <si>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</si>
  <si>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</si>
  <si>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</si>
  <si>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</si>
  <si>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</si>
  <si>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</si>
  <si>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</si>
  <si>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</si>
  <si>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</si>
  <si>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</si>
  <si>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</si>
  <si>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</si>
  <si>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</si>
  <si>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</si>
  <si>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</si>
  <si>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</si>
  <si>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</si>
  <si>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</si>
  <si>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</si>
  <si>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</si>
  <si>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</si>
  <si>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</si>
  <si>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</si>
  <si>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</si>
  <si>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</si>
  <si>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</si>
  <si>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</si>
  <si>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</si>
  <si>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</si>
  <si>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</si>
  <si>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</si>
  <si>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</si>
  <si>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</si>
  <si>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</si>
  <si>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</si>
  <si>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</si>
  <si>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</si>
  <si>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</si>
  <si>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</si>
  <si>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</si>
  <si>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</si>
  <si>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</si>
  <si>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</si>
  <si>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</si>
  <si>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</si>
  <si>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</si>
  <si>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</si>
  <si>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</si>
  <si>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</si>
  <si>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</si>
  <si>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</si>
  <si>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</si>
  <si>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</si>
  <si>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</si>
  <si>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</si>
  <si>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</si>
  <si>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</si>
  <si>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</si>
  <si>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</si>
  <si>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</si>
  <si>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</si>
  <si>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</si>
  <si>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</si>
  <si>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</si>
  <si>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</si>
  <si>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</si>
  <si>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</si>
  <si>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</si>
  <si>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</si>
  <si>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</si>
  <si>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</si>
  <si>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</si>
  <si>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</si>
  <si>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</si>
  <si>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</si>
  <si>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</si>
  <si>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</si>
  <si>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</si>
  <si>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</si>
  <si>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</si>
  <si>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</si>
  <si>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</si>
  <si>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</si>
  <si>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</si>
  <si>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</si>
  <si>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</si>
  <si>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</si>
  <si>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</si>
  <si>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</si>
  <si>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</si>
  <si>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</si>
  <si>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</si>
  <si>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</si>
  <si>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</si>
  <si>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</si>
  <si>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</si>
  <si>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</si>
  <si>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</si>
  <si>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</si>
  <si>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</si>
  <si>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</si>
  <si>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</si>
  <si>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</si>
  <si>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</si>
  <si>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</si>
  <si>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</si>
  <si>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</si>
  <si>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</si>
  <si>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</si>
  <si>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</si>
  <si>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</si>
  <si>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</si>
  <si>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</si>
  <si>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</si>
  <si>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</si>
  <si>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</si>
  <si>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</si>
  <si>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</si>
  <si>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</si>
  <si>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</si>
  <si>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</si>
  <si>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</si>
  <si>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</si>
  <si>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</si>
  <si>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</si>
  <si>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</si>
  <si>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</si>
  <si>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</si>
  <si>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</si>
  <si>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</si>
  <si>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</si>
  <si>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</si>
  <si>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</si>
  <si>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</si>
  <si>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</si>
  <si>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</si>
  <si>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</si>
  <si>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</si>
  <si>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</si>
  <si>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</si>
  <si>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</si>
  <si>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</si>
  <si>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</si>
  <si>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</si>
  <si>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</si>
  <si>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</si>
  <si>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</si>
  <si>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</si>
  <si>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</si>
  <si>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</si>
  <si>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</si>
  <si>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</si>
  <si>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</si>
  <si>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</si>
  <si>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</si>
  <si>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</si>
  <si>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</si>
  <si>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</si>
  <si>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</si>
  <si>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</si>
  <si>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</si>
  <si>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</si>
  <si>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</si>
  <si>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</si>
  <si>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</si>
  <si>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</si>
  <si>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</si>
  <si>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</si>
  <si>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</si>
  <si>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</si>
  <si>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</si>
  <si>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</si>
  <si>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</si>
  <si>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</si>
  <si>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</si>
  <si>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</si>
  <si>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</si>
  <si>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</si>
  <si>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</si>
  <si>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</si>
  <si>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</si>
  <si>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</si>
  <si>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</si>
  <si>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</si>
  <si>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</si>
  <si>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</si>
  <si>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</si>
  <si>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</si>
  <si>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</si>
  <si>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</si>
  <si>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</si>
  <si>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</si>
  <si>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</si>
  <si>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</si>
  <si>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</si>
  <si>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</si>
  <si>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</si>
  <si>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</si>
  <si>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</si>
  <si>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</si>
  <si>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</si>
  <si>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</si>
  <si>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</si>
  <si>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</si>
  <si>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</si>
  <si>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</si>
  <si>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</si>
  <si>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</si>
  <si>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</si>
  <si>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</si>
  <si>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</si>
  <si>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</si>
  <si>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</si>
  <si>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</si>
  <si>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</si>
  <si>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</si>
  <si>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</si>
  <si>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</si>
  <si>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</si>
  <si>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</si>
  <si>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</si>
  <si>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</si>
  <si>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</si>
  <si>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</si>
  <si>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</si>
  <si>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</si>
  <si>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</si>
  <si>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</si>
  <si>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</si>
  <si>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</si>
  <si>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</si>
  <si>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</si>
  <si>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</si>
  <si>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</si>
  <si>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</si>
  <si>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</si>
  <si>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</si>
  <si>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</si>
  <si>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</si>
  <si>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</si>
  <si>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</si>
  <si>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</si>
  <si>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</si>
  <si>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</si>
  <si>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</si>
  <si>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</si>
  <si>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</si>
  <si>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</si>
  <si>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</si>
  <si>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</si>
  <si>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</si>
  <si>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</si>
  <si>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</si>
  <si>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</si>
  <si>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</si>
  <si>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</si>
  <si>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</si>
  <si>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</si>
  <si>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</si>
  <si>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</si>
  <si>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</si>
  <si>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</si>
  <si>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</si>
  <si>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</si>
  <si>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</si>
  <si>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</si>
  <si>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</si>
  <si>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</si>
  <si>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</si>
  <si>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</si>
  <si>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</si>
  <si>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</si>
  <si>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</si>
  <si>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</si>
  <si>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</si>
  <si>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</si>
  <si>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</si>
  <si>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</si>
  <si>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</si>
  <si>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</si>
  <si>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</si>
  <si>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</si>
  <si>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</si>
  <si>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</si>
  <si>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</si>
  <si>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</si>
  <si>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</si>
  <si>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</si>
  <si>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</si>
  <si>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</si>
  <si>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</si>
  <si>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</si>
  <si>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</si>
  <si>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</si>
  <si>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</si>
  <si>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</si>
  <si>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</si>
  <si>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</si>
  <si>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</si>
  <si>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</si>
  <si>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</si>
  <si>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</si>
  <si>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</si>
  <si>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</si>
  <si>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</si>
  <si>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</si>
  <si>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</si>
  <si>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</si>
  <si>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</si>
  <si>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</si>
  <si>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</si>
  <si>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</si>
  <si>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</si>
  <si>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</si>
  <si>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</si>
  <si>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</si>
  <si>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</si>
  <si>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</si>
  <si>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</si>
  <si>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</si>
  <si>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</si>
  <si>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</si>
  <si>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</si>
  <si>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</si>
  <si>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</si>
  <si>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</si>
  <si>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</si>
  <si>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</si>
  <si>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</si>
  <si>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</si>
  <si>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</si>
  <si>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</si>
  <si>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</si>
  <si>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</si>
  <si>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</si>
  <si>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</si>
  <si>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</si>
  <si>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</si>
  <si>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</si>
  <si>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</si>
  <si>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</si>
  <si>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</si>
  <si>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</si>
  <si>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</si>
  <si>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</si>
  <si>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</si>
  <si>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</si>
  <si>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</si>
  <si>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</si>
  <si>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</si>
  <si>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</si>
  <si>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</si>
  <si>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</si>
  <si>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</si>
  <si>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</si>
  <si>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</si>
  <si>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</si>
  <si>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</si>
  <si>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</si>
  <si>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</si>
  <si>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</si>
  <si>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</si>
  <si>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</si>
  <si>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</si>
  <si>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</si>
  <si>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</si>
  <si>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</si>
  <si>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</si>
  <si>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</si>
  <si>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</si>
  <si>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</si>
  <si>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</si>
  <si>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</si>
  <si>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</si>
  <si>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</si>
  <si>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</si>
  <si>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</si>
  <si>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</si>
  <si>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</si>
  <si>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</si>
  <si>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</si>
  <si>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</si>
  <si>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</si>
  <si>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</si>
  <si>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</si>
  <si>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</si>
  <si>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</si>
  <si>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</si>
  <si>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</si>
  <si>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</si>
  <si>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</si>
  <si>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</si>
  <si>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</si>
  <si>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</si>
  <si>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</si>
  <si>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</si>
  <si>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</si>
  <si>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</si>
  <si>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</si>
  <si>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</si>
  <si>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</si>
  <si>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</si>
  <si>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</si>
  <si>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</si>
  <si>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</si>
  <si>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</si>
  <si>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</si>
  <si>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</si>
  <si>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</si>
  <si>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</si>
  <si>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</si>
  <si>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</si>
  <si>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</si>
  <si>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</si>
  <si>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</si>
  <si>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</si>
  <si>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</si>
  <si>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</si>
  <si>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</si>
  <si>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</si>
  <si>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</si>
  <si>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</si>
  <si>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</si>
  <si>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</si>
  <si>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</si>
  <si>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</si>
  <si>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</si>
  <si>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</si>
  <si>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</si>
  <si>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</si>
  <si>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</si>
  <si>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</si>
  <si>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</si>
  <si>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</si>
  <si>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</si>
  <si>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</si>
  <si>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</si>
  <si>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</si>
  <si>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</si>
  <si>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</si>
  <si>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</si>
  <si>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</si>
  <si>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</si>
  <si>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</si>
  <si>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</si>
  <si>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</si>
  <si>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</si>
  <si>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</si>
  <si>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</si>
  <si>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</si>
  <si>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</si>
  <si>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</si>
  <si>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</si>
  <si>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</si>
  <si>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</si>
  <si>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</si>
  <si>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</si>
  <si>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</si>
  <si>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</si>
  <si>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</si>
  <si>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</si>
  <si>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</si>
  <si>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</si>
  <si>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</si>
  <si>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</si>
  <si>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</si>
  <si>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</si>
  <si>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</si>
  <si>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</si>
  <si>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</si>
  <si>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</si>
  <si>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</si>
  <si>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</si>
  <si>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</si>
  <si>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</si>
  <si>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</si>
  <si>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</si>
  <si>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</si>
  <si>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</si>
  <si>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</si>
  <si>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</si>
  <si>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</si>
  <si>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</si>
  <si>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</si>
  <si>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</si>
  <si>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</si>
  <si>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</si>
  <si>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</si>
  <si>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</si>
  <si>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</si>
  <si>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</si>
  <si>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</si>
  <si>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</si>
  <si>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</si>
  <si>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</si>
  <si>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</si>
  <si>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</si>
  <si>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</si>
  <si>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</si>
  <si>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</si>
  <si>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</si>
  <si>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</si>
  <si>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</si>
  <si>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</si>
  <si>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</si>
  <si>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</si>
  <si>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</si>
  <si>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</si>
  <si>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</si>
  <si>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</si>
  <si>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</si>
  <si>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</si>
  <si>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</si>
  <si>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</si>
  <si>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</si>
  <si>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</si>
  <si>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</si>
  <si>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</si>
  <si>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</si>
  <si>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</si>
  <si>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</si>
  <si>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</si>
  <si>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</si>
  <si>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</si>
  <si>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</si>
  <si>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</si>
  <si>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</si>
  <si>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</si>
  <si>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</si>
  <si>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</si>
  <si>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</si>
  <si>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</si>
  <si>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</si>
  <si>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</si>
  <si>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</si>
  <si>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</si>
  <si>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</si>
  <si>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</si>
  <si>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</si>
  <si>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</si>
  <si>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</si>
  <si>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</si>
  <si>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</si>
  <si>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</si>
  <si>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</si>
  <si>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</si>
  <si>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</si>
  <si>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</si>
  <si>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</si>
  <si>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</si>
  <si>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</si>
  <si>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</si>
  <si>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</si>
  <si>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</si>
  <si>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</si>
  <si>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</si>
  <si>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</si>
  <si>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</si>
  <si>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</si>
  <si>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</si>
  <si>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</si>
  <si>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</si>
  <si>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</si>
  <si>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</si>
  <si>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</si>
  <si>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</si>
  <si>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</si>
  <si>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</si>
  <si>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</si>
  <si>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</si>
  <si>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</si>
  <si>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</si>
  <si>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</si>
  <si>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</si>
  <si>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</si>
  <si>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</si>
  <si>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</si>
  <si>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</si>
  <si>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</si>
  <si>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</si>
  <si>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</si>
  <si>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</si>
  <si>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</si>
  <si>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</si>
  <si>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</si>
  <si>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</si>
  <si>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</si>
  <si>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</si>
  <si>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</si>
  <si>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</si>
  <si>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</si>
  <si>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</si>
  <si>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</si>
  <si>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</si>
  <si>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</si>
  <si>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</si>
  <si>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</si>
  <si>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</si>
  <si>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</si>
  <si>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</si>
  <si>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</si>
  <si>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</si>
  <si>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</si>
  <si>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</si>
  <si>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</si>
  <si>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</si>
  <si>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</si>
  <si>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</si>
  <si>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</si>
  <si>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</si>
  <si>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</si>
  <si>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</si>
  <si>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</si>
  <si>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</si>
  <si>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</si>
  <si>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</si>
  <si>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</si>
  <si>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</si>
  <si>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</si>
  <si>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</si>
  <si>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</si>
  <si>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</si>
  <si>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</si>
  <si>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</si>
  <si>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</si>
  <si>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</si>
  <si>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</si>
  <si>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</si>
  <si>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</si>
  <si>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</si>
  <si>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</si>
  <si>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</si>
  <si>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</si>
  <si>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</si>
  <si>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</si>
  <si>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</si>
  <si>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</si>
  <si>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</si>
  <si>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</si>
  <si>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</si>
  <si>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</si>
  <si>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</si>
  <si>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</si>
  <si>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</si>
  <si>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</si>
  <si>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</si>
  <si>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</si>
  <si>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</si>
  <si>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</si>
  <si>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</si>
  <si>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</si>
  <si>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</si>
  <si>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</si>
  <si>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</si>
  <si>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</si>
  <si>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</si>
  <si>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</si>
  <si>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</si>
  <si>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</si>
  <si>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</si>
  <si>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</si>
  <si>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</si>
  <si>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</si>
  <si>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</si>
  <si>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</si>
  <si>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</si>
  <si>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</si>
  <si>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</si>
  <si>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</si>
  <si>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</si>
  <si>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</si>
  <si>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</si>
  <si>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</si>
  <si>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</si>
  <si>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</si>
  <si>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</si>
  <si>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</si>
  <si>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</si>
  <si>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</si>
  <si>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</si>
  <si>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</si>
  <si>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</si>
  <si>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</si>
  <si>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</si>
  <si>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</si>
  <si>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</si>
  <si>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</si>
  <si>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</si>
  <si>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</si>
  <si>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</si>
  <si>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</si>
  <si>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</si>
  <si>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</si>
  <si>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</si>
  <si>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</si>
  <si>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</si>
  <si>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</si>
  <si>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</si>
  <si>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</si>
  <si>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</si>
  <si>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</si>
  <si>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</si>
  <si>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</si>
  <si>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</si>
  <si>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</si>
  <si>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</si>
  <si>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</si>
  <si>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</si>
  <si>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</si>
  <si>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</si>
  <si>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</si>
  <si>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</si>
  <si>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</si>
  <si>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</si>
  <si>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</si>
  <si>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</si>
  <si>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</si>
  <si>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</si>
  <si>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</si>
  <si>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</si>
  <si>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</si>
  <si>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</si>
  <si>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</si>
  <si>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</si>
  <si>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</si>
  <si>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</si>
  <si>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</si>
  <si>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</si>
  <si>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</si>
  <si>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</si>
  <si>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</si>
  <si>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</si>
  <si>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</si>
  <si>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</si>
  <si>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</si>
  <si>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</si>
  <si>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</si>
  <si>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</si>
  <si>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</si>
  <si>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</si>
  <si>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</si>
  <si>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</si>
  <si>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</si>
  <si>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</si>
  <si>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</si>
  <si>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</si>
  <si>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</si>
  <si>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</si>
  <si>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</si>
  <si>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</si>
  <si>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</si>
  <si>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</si>
  <si>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</si>
  <si>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</si>
  <si>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</si>
  <si>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</si>
  <si>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</si>
  <si>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</si>
  <si>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</si>
  <si>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</si>
  <si>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</si>
  <si>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</si>
  <si>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</si>
  <si>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</si>
  <si>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</si>
  <si>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</si>
  <si>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</si>
  <si>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</si>
  <si>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</si>
  <si>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</si>
  <si>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</si>
  <si>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</si>
  <si>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</si>
  <si>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</si>
  <si>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</si>
  <si>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</si>
  <si>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</si>
  <si>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</si>
  <si>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</si>
  <si>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</si>
  <si>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</si>
  <si>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</si>
  <si>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</si>
  <si>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</si>
  <si>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</si>
  <si>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</si>
  <si>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</si>
  <si>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</si>
  <si>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</si>
  <si>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</si>
  <si>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</si>
  <si>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</si>
  <si>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</si>
  <si>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</si>
  <si>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</si>
  <si>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</si>
  <si>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</si>
  <si>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</si>
  <si>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</si>
  <si>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</si>
  <si>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</si>
  <si>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</si>
  <si>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</si>
  <si>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</si>
  <si>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</si>
  <si>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</si>
  <si>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</si>
  <si>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</si>
  <si>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</si>
  <si>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</si>
  <si>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</si>
  <si>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</si>
  <si>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</si>
  <si>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</si>
  <si>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</si>
  <si>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</si>
  <si>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</si>
  <si>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</si>
  <si>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</si>
  <si>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</si>
  <si>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</si>
  <si>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</si>
  <si>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</si>
  <si>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</si>
  <si>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</si>
  <si>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</si>
  <si>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</si>
  <si>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</si>
  <si>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</si>
  <si>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</si>
  <si>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</si>
  <si>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</si>
  <si>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</si>
  <si>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</si>
  <si>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</si>
  <si>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</si>
  <si>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</si>
  <si>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</si>
  <si>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</si>
  <si>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</si>
  <si>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</si>
  <si>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</si>
  <si>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</si>
  <si>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</si>
  <si>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</si>
  <si>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</si>
  <si>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</si>
  <si>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</si>
  <si>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</si>
  <si>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</si>
  <si>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</si>
  <si>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</si>
  <si>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</si>
  <si>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</si>
  <si>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</si>
  <si>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</si>
  <si>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</si>
  <si>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</si>
  <si>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</si>
  <si>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</si>
  <si>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</si>
  <si>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</si>
  <si>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</si>
  <si>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</si>
  <si>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</si>
  <si>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</si>
  <si>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</si>
  <si>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</si>
  <si>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</si>
  <si>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</si>
  <si>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</si>
  <si>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</si>
  <si>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</si>
  <si>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</si>
  <si>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</si>
  <si>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</si>
  <si>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</si>
  <si>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</si>
  <si>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</si>
  <si>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</si>
  <si>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</si>
  <si>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</si>
  <si>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</si>
  <si>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</si>
  <si>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</si>
  <si>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</si>
  <si>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</si>
  <si>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</si>
  <si>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</si>
  <si>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</si>
  <si>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</si>
  <si>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</si>
  <si>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</si>
  <si>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</si>
  <si>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</si>
  <si>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</si>
  <si>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</si>
  <si>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</si>
  <si>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</si>
  <si>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</si>
  <si>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</si>
  <si>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</si>
  <si>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</si>
  <si>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</si>
  <si>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</si>
  <si>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</si>
  <si>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</si>
  <si>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</si>
  <si>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</si>
  <si>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</si>
  <si>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</si>
  <si>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</si>
  <si>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</si>
  <si>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</si>
  <si>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</si>
  <si>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</si>
  <si>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</si>
  <si>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</si>
  <si>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</si>
  <si>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</si>
  <si>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</si>
  <si>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</si>
  <si>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</si>
  <si>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</si>
  <si>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</si>
  <si>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</si>
  <si>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</si>
  <si>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</si>
  <si>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</si>
  <si>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</si>
  <si>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</si>
  <si>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</si>
  <si>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</si>
  <si>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</si>
  <si>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</si>
  <si>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</si>
  <si>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</si>
  <si>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</si>
  <si>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</si>
  <si>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</si>
  <si>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</si>
  <si>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</si>
  <si>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</si>
  <si>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</si>
  <si>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</si>
  <si>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</si>
  <si>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</si>
  <si>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</si>
  <si>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</si>
  <si>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</si>
  <si>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</si>
  <si>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</si>
  <si>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</si>
  <si>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</si>
  <si>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</si>
  <si>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</si>
  <si>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</si>
  <si>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</si>
  <si>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</si>
  <si>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</si>
  <si>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</si>
  <si>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</si>
  <si>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</si>
  <si>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</si>
  <si>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</si>
  <si>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</si>
  <si>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</si>
  <si>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</si>
  <si>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</si>
  <si>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</si>
  <si>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</si>
  <si>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</si>
  <si>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</si>
  <si>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</si>
  <si>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</si>
  <si>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</si>
  <si>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</si>
  <si>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</si>
  <si>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</si>
  <si>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</si>
  <si>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</si>
  <si>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</si>
  <si>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</si>
  <si>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</si>
  <si>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</si>
  <si>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</si>
  <si>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</si>
  <si>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</si>
  <si>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</si>
  <si>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</si>
  <si>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</si>
  <si>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</si>
  <si>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</si>
  <si>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</si>
  <si>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</si>
  <si>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</si>
  <si>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</si>
  <si>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</si>
  <si>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</si>
  <si>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</si>
  <si>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</si>
  <si>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</si>
  <si>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</si>
  <si>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</si>
  <si>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</si>
  <si>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</si>
  <si>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</si>
  <si>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</si>
  <si>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</si>
  <si>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</si>
  <si>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</si>
  <si>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</si>
  <si>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</si>
  <si>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</si>
  <si>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</si>
  <si>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</si>
  <si>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</si>
  <si>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</si>
  <si>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</si>
  <si>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</si>
  <si>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</si>
  <si>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</si>
  <si>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</si>
  <si>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</si>
  <si>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</si>
  <si>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</si>
  <si>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</si>
  <si>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</si>
  <si>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</si>
  <si>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</si>
  <si>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</si>
  <si>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</si>
  <si>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</si>
  <si>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</si>
  <si>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</si>
  <si>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</si>
  <si>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</si>
  <si>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</si>
  <si>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</si>
  <si>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</si>
  <si>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</si>
  <si>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</si>
  <si>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</si>
  <si>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</si>
  <si>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</si>
  <si>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</si>
  <si>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</si>
  <si>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</si>
  <si>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</si>
  <si>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</si>
  <si>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</si>
  <si>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</si>
  <si>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</si>
  <si>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</si>
  <si>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</si>
  <si>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</si>
  <si>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</si>
  <si>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</si>
  <si>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</si>
  <si>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</si>
  <si>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</si>
  <si>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</si>
  <si>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</si>
  <si>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</si>
  <si>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</si>
  <si>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</si>
  <si>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</si>
  <si>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</si>
  <si>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</si>
  <si>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</si>
  <si>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</si>
  <si>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</si>
  <si>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</si>
  <si>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</si>
  <si>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</si>
  <si>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</si>
  <si>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</si>
  <si>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</si>
  <si>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</si>
  <si>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</si>
  <si>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</si>
  <si>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</si>
  <si>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</si>
  <si>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</si>
  <si>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</si>
  <si>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</si>
  <si>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</si>
  <si>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</si>
  <si>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</si>
  <si>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</si>
  <si>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</si>
  <si>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</si>
  <si>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</si>
  <si>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</si>
  <si>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</si>
  <si>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</si>
  <si>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</si>
  <si>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</si>
  <si>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</si>
  <si>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</si>
  <si>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</si>
  <si>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</si>
  <si>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</si>
  <si>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</si>
  <si>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</si>
  <si>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</si>
  <si>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</si>
  <si>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</si>
  <si>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</si>
  <si>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</si>
  <si>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</si>
  <si>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</si>
  <si>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</si>
  <si>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</si>
  <si>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</si>
  <si>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</si>
  <si>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</si>
  <si>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</si>
  <si>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</si>
  <si>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</si>
  <si>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</si>
  <si>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</si>
  <si>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</si>
  <si>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</si>
  <si>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</si>
  <si>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</si>
  <si>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</si>
  <si>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</si>
  <si>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</si>
  <si>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</si>
  <si>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</si>
  <si>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</si>
  <si>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</si>
  <si>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</si>
  <si>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</si>
  <si>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</si>
  <si>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</si>
  <si>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</si>
  <si>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</si>
  <si>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</si>
  <si>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</si>
  <si>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</si>
  <si>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</si>
  <si>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</si>
  <si>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</si>
  <si>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</si>
  <si>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</si>
  <si>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</si>
  <si>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</si>
  <si>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</si>
  <si>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</si>
  <si>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</si>
  <si>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</si>
  <si>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</si>
  <si>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</si>
  <si>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</si>
  <si>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</si>
  <si>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</si>
  <si>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</si>
  <si>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</si>
  <si>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</si>
  <si>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</si>
  <si>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</si>
  <si>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</si>
  <si>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</si>
  <si>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</si>
  <si>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</si>
  <si>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</si>
  <si>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</si>
  <si>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</si>
  <si>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</si>
  <si>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</si>
  <si>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</si>
  <si>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</si>
  <si>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</si>
  <si>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</si>
  <si>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</si>
  <si>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</si>
  <si>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</si>
  <si>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</si>
  <si>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</si>
  <si>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</si>
  <si>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</si>
  <si>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</si>
  <si>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</si>
  <si>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</si>
  <si>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</si>
  <si>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</si>
  <si>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</si>
  <si>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</si>
  <si>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</si>
  <si>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</si>
  <si>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</si>
  <si>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</si>
  <si>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</si>
  <si>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</si>
  <si>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</si>
  <si>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</si>
  <si>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</si>
  <si>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</si>
  <si>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</si>
  <si>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</si>
  <si>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</si>
  <si>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</si>
  <si>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</si>
  <si>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</si>
  <si>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</si>
  <si>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</si>
  <si>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</si>
  <si>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</si>
  <si>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</si>
  <si>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</si>
  <si>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</si>
  <si>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</si>
  <si>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</si>
  <si>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</si>
  <si>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</si>
  <si>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</si>
  <si>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</si>
  <si>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</si>
  <si>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</si>
  <si>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</si>
  <si>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</si>
  <si>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</si>
  <si>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</si>
  <si>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</si>
  <si>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</si>
  <si>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</si>
  <si>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</si>
  <si>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</si>
  <si>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</si>
  <si>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</si>
  <si>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</si>
  <si>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</si>
  <si>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</si>
  <si>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</si>
  <si>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</si>
  <si>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</si>
  <si>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</si>
  <si>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</si>
  <si>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</si>
  <si>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</si>
  <si>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</si>
  <si>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</si>
  <si>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</si>
  <si>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</si>
  <si>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</si>
  <si>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</si>
  <si>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</si>
  <si>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</si>
  <si>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</si>
  <si>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</si>
  <si>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</si>
  <si>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</si>
  <si>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</si>
  <si>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</si>
  <si>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</si>
  <si>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</si>
  <si>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</si>
  <si>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</si>
  <si>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</si>
  <si>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</si>
  <si>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</si>
  <si>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</si>
  <si>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</si>
  <si>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</si>
  <si>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</si>
  <si>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</si>
  <si>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</si>
  <si>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</si>
  <si>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</si>
  <si>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</si>
  <si>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</si>
  <si>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</si>
  <si>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</si>
  <si>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</si>
  <si>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</si>
  <si>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</si>
  <si>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</si>
  <si>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</si>
  <si>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</si>
  <si>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</si>
  <si>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</si>
  <si>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</si>
  <si>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</si>
  <si>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</si>
  <si>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</si>
  <si>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</si>
  <si>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</si>
  <si>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</si>
  <si>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</si>
  <si>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</si>
  <si>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</si>
  <si>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</si>
  <si>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</si>
  <si>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</si>
  <si>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</si>
  <si>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</si>
  <si>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</si>
  <si>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</si>
  <si>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</si>
  <si>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</si>
  <si>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</si>
  <si>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</si>
  <si>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</si>
  <si>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</si>
  <si>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</si>
  <si>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</si>
  <si>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</si>
  <si>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</si>
  <si>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</si>
  <si>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</si>
  <si>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</si>
  <si>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</si>
  <si>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</si>
  <si>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</si>
  <si>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</si>
  <si>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</si>
  <si>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</si>
  <si>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</si>
  <si>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</si>
  <si>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</si>
  <si>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</si>
  <si>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</si>
  <si>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</si>
  <si>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</si>
  <si>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</si>
  <si>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</si>
  <si>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</si>
  <si>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</si>
  <si>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</si>
  <si>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</si>
  <si>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</si>
  <si>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</si>
  <si>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</si>
  <si>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</si>
  <si>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</si>
  <si>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</si>
  <si>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</si>
  <si>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</si>
  <si>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</si>
  <si>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</si>
  <si>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</si>
  <si>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</si>
  <si>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</si>
  <si>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</si>
  <si>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</si>
  <si>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</si>
  <si>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</si>
  <si>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</si>
  <si>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</si>
  <si>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</si>
  <si>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</si>
  <si>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</si>
  <si>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</si>
  <si>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</si>
  <si>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</si>
  <si>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</si>
  <si>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</si>
  <si>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</si>
  <si>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</si>
  <si>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</si>
  <si>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</si>
  <si>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</si>
  <si>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</si>
  <si>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</si>
  <si>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</si>
  <si>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</si>
  <si>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</si>
  <si>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</si>
  <si>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</si>
  <si>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</si>
  <si>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</si>
  <si>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</si>
  <si>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</si>
  <si>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</si>
  <si>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</si>
  <si>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</si>
  <si>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</si>
  <si>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</si>
  <si>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</si>
  <si>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</si>
  <si>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</si>
  <si>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</si>
  <si>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</si>
  <si>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</si>
  <si>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</si>
  <si>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</si>
  <si>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</si>
  <si>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</si>
  <si>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</si>
  <si>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</si>
  <si>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</si>
  <si>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</si>
  <si>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</si>
  <si>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</si>
  <si>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</si>
  <si>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</si>
  <si>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</si>
  <si>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</si>
  <si>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</si>
  <si>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</si>
  <si>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</si>
  <si>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</si>
  <si>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</si>
  <si>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</si>
  <si>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</si>
  <si>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</si>
  <si>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</si>
  <si>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</si>
  <si>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</si>
  <si>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</si>
  <si>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</si>
  <si>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</si>
  <si>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</si>
  <si>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</si>
  <si>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</si>
  <si>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</si>
  <si>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</si>
  <si>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</si>
  <si>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</si>
  <si>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</si>
  <si>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</si>
  <si>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</si>
  <si>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</si>
  <si>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</si>
  <si>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</si>
  <si>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</si>
  <si>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</si>
  <si>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</si>
  <si>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</si>
  <si>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</si>
  <si>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</si>
  <si>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</si>
  <si>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</si>
  <si>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</si>
  <si>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</si>
  <si>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</si>
  <si>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</si>
  <si>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</si>
  <si>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</si>
  <si>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</si>
  <si>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</si>
  <si>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</si>
  <si>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</si>
  <si>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</si>
  <si>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</si>
  <si>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</si>
  <si>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</si>
  <si>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</si>
  <si>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</si>
  <si>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</si>
  <si>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</si>
  <si>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</si>
  <si>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</si>
  <si>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</si>
  <si>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</si>
  <si>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</si>
  <si>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</si>
  <si>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</si>
  <si>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</si>
  <si>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</si>
  <si>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</si>
  <si>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</si>
  <si>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</si>
  <si>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</si>
  <si>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</si>
  <si>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</si>
  <si>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</si>
  <si>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</si>
  <si>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</si>
  <si>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</si>
  <si>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</si>
  <si>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</si>
  <si>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</si>
  <si>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</si>
  <si>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</si>
  <si>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</si>
  <si>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</si>
  <si>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</si>
  <si>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</si>
  <si>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</si>
  <si>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</si>
  <si>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</si>
  <si>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</si>
  <si>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</si>
  <si>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</si>
  <si>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</si>
  <si>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</si>
  <si>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</si>
  <si>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</si>
  <si>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</si>
  <si>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</si>
  <si>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</si>
  <si>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</si>
  <si>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</si>
  <si>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</si>
  <si>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</si>
  <si>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</si>
  <si>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</si>
  <si>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</si>
  <si>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</si>
  <si>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</si>
  <si>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</si>
  <si>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</si>
  <si>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</si>
  <si>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</si>
  <si>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</si>
  <si>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</si>
  <si>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</si>
  <si>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</si>
  <si>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</si>
  <si>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</si>
  <si>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</si>
  <si>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</si>
  <si>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</si>
  <si>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</si>
  <si>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</si>
  <si>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</si>
  <si>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</si>
  <si>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</si>
  <si>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</si>
  <si>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</si>
  <si>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</si>
  <si>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</si>
  <si>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</si>
  <si>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</si>
  <si>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</si>
  <si>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</si>
  <si>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</si>
  <si>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</si>
  <si>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</si>
  <si>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</si>
  <si>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</si>
  <si>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</si>
  <si>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</si>
  <si>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</si>
  <si>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</si>
  <si>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</si>
  <si>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</si>
  <si>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</si>
  <si>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</si>
  <si>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</si>
  <si>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</si>
  <si>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</si>
  <si>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</si>
  <si>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</si>
  <si>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</si>
  <si>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</si>
  <si>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</si>
  <si>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</si>
  <si>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</si>
  <si>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</si>
  <si>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</si>
  <si>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</si>
  <si>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</si>
  <si>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</si>
  <si>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</si>
  <si>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</si>
  <si>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</si>
  <si>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</si>
  <si>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</si>
  <si>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</si>
  <si>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</si>
  <si>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</si>
  <si>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</si>
  <si>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</si>
  <si>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</si>
  <si>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</si>
  <si>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</si>
  <si>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</si>
  <si>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</si>
  <si>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</si>
  <si>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</si>
  <si>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</si>
  <si>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</si>
  <si>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</si>
  <si>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</si>
  <si>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</si>
  <si>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</si>
  <si>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</si>
  <si>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</si>
  <si>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</si>
  <si>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</si>
  <si>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</si>
  <si>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</si>
  <si>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</si>
  <si>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</si>
  <si>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</si>
  <si>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</si>
  <si>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</si>
  <si>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</si>
  <si>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</si>
  <si>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</si>
  <si>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</si>
  <si>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</si>
  <si>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</si>
  <si>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</si>
  <si>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</si>
  <si>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</si>
  <si>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</si>
  <si>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</si>
  <si>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</si>
  <si>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</si>
  <si>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</si>
  <si>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</si>
  <si>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</si>
  <si>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</si>
  <si>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</si>
  <si>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</si>
  <si>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</si>
  <si>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</si>
  <si>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</si>
  <si>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</si>
  <si>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</si>
  <si>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</si>
  <si>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</si>
  <si>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</si>
  <si>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</si>
  <si>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</si>
  <si>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</si>
  <si>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</si>
  <si>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</si>
  <si>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</si>
  <si>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</si>
  <si>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</si>
  <si>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</si>
  <si>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</si>
  <si>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</si>
  <si>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</si>
  <si>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</si>
  <si>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</si>
  <si>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</si>
  <si>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</si>
  <si>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</si>
  <si>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</si>
  <si>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</si>
  <si>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</si>
  <si>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</si>
  <si>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</si>
  <si>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</si>
  <si>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</si>
  <si>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</si>
  <si>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</si>
  <si>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</si>
  <si>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</si>
  <si>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</si>
  <si>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</si>
  <si>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</si>
  <si>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</si>
  <si>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</si>
  <si>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</si>
  <si>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</si>
  <si>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</si>
  <si>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</si>
  <si>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</si>
  <si>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</si>
  <si>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</si>
  <si>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</si>
  <si>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</si>
  <si>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</si>
  <si>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</si>
  <si>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</si>
  <si>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</si>
  <si>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</si>
  <si>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</si>
  <si>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</si>
  <si>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</si>
  <si>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</si>
  <si>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</si>
  <si>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</si>
  <si>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</si>
  <si>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</si>
  <si>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</si>
  <si>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</si>
  <si>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</si>
  <si>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</si>
  <si>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</si>
  <si>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</si>
  <si>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</si>
  <si>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</si>
  <si>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</si>
  <si>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</si>
  <si>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</si>
  <si>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</si>
  <si>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</si>
  <si>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</si>
  <si>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</si>
  <si>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</si>
  <si>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</si>
  <si>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</si>
  <si>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</si>
  <si>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</si>
  <si>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</si>
  <si>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</si>
  <si>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</si>
  <si>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</si>
  <si>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</si>
  <si>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</si>
  <si>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</si>
  <si>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</si>
  <si>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</si>
  <si>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</si>
  <si>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</si>
  <si>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</si>
  <si>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</si>
  <si>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</si>
  <si>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</si>
  <si>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</si>
  <si>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</si>
  <si>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</si>
  <si>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</si>
  <si>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</si>
  <si>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</si>
  <si>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</si>
  <si>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</si>
  <si>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</si>
  <si>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</si>
  <si>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</si>
  <si>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</si>
  <si>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</si>
  <si>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</si>
  <si>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</si>
  <si>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</si>
  <si>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</si>
  <si>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</si>
  <si>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</si>
  <si>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</si>
  <si>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</si>
  <si>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</si>
  <si>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</si>
  <si>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</si>
  <si>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</si>
  <si>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</si>
  <si>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</si>
  <si>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</si>
  <si>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</si>
  <si>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</si>
  <si>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</si>
  <si>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</si>
  <si>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</si>
  <si>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</si>
  <si>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</si>
  <si>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</si>
  <si>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</si>
  <si>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</si>
  <si>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</si>
  <si>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</si>
  <si>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</si>
  <si>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</si>
  <si>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</si>
  <si>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</si>
  <si>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</si>
  <si>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</si>
  <si>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</si>
  <si>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</si>
  <si>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</si>
  <si>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</si>
  <si>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</si>
  <si>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</si>
  <si>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</si>
  <si>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</si>
  <si>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</si>
  <si>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</si>
  <si>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</si>
  <si>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</si>
  <si>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</si>
  <si>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</si>
  <si>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</si>
  <si>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</si>
  <si>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</si>
  <si>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</si>
  <si>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</si>
  <si>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</si>
  <si>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</si>
  <si>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</si>
  <si>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</si>
  <si>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</si>
  <si>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</si>
  <si>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</si>
  <si>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</si>
  <si>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</si>
  <si>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</si>
  <si>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</si>
  <si>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</si>
  <si>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</si>
  <si>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</si>
  <si>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</si>
  <si>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</si>
  <si>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</si>
  <si>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</si>
  <si>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</si>
  <si>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</si>
  <si>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</si>
  <si>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</si>
  <si>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</si>
  <si>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</si>
  <si>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</si>
  <si>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</si>
  <si>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</si>
  <si>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</si>
  <si>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</si>
  <si>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</si>
  <si>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</si>
  <si>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</si>
  <si>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</si>
  <si>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</si>
  <si>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</si>
  <si>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</si>
  <si>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</si>
  <si>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</si>
  <si>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</si>
  <si>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</si>
  <si>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</si>
  <si>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</si>
  <si>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</si>
  <si>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</si>
  <si>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</si>
  <si>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</si>
  <si>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</si>
  <si>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</si>
  <si>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</si>
  <si>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</si>
  <si>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</si>
  <si>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</si>
  <si>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</si>
  <si>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</si>
  <si>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</si>
  <si>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</si>
  <si>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</si>
  <si>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</si>
  <si>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</si>
  <si>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</si>
  <si>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</si>
  <si>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</si>
  <si>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</si>
  <si>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</si>
  <si>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</si>
  <si>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</si>
  <si>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</si>
  <si>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</si>
  <si>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</si>
  <si>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</si>
  <si>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</si>
  <si>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</si>
  <si>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</si>
  <si>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</si>
  <si>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</si>
  <si>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</si>
  <si>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</si>
  <si>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</si>
  <si>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</si>
  <si>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</si>
  <si>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</si>
  <si>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</si>
  <si>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</si>
  <si>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</si>
  <si>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</si>
  <si>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</si>
  <si>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</si>
  <si>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</si>
  <si>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</si>
  <si>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</si>
  <si>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</si>
  <si>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</si>
  <si>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</si>
  <si>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</si>
  <si>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</si>
  <si>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</si>
  <si>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</si>
  <si>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</si>
  <si>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</si>
  <si>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</si>
  <si>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</si>
  <si>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</si>
  <si>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</si>
  <si>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</si>
  <si>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</si>
  <si>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</si>
  <si>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</si>
  <si>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</si>
  <si>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</si>
  <si>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</si>
  <si>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</si>
  <si>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</si>
  <si>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</si>
  <si>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</si>
  <si>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</si>
  <si>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</si>
  <si>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</si>
  <si>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</si>
  <si>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</si>
  <si>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</si>
  <si>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</si>
  <si>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</si>
  <si>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</si>
  <si>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</si>
  <si>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</si>
  <si>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</si>
  <si>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</si>
  <si>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</si>
  <si>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</si>
  <si>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</si>
  <si>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</si>
  <si>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</si>
  <si>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</si>
  <si>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</si>
  <si>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</si>
  <si>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</si>
  <si>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</si>
  <si>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</si>
  <si>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</si>
  <si>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</si>
  <si>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</si>
  <si>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</si>
  <si>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</si>
  <si>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</si>
  <si>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</si>
  <si>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</si>
  <si>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</si>
  <si>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</si>
  <si>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</si>
  <si>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</si>
  <si>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</si>
  <si>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</si>
  <si>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</si>
  <si>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</si>
  <si>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</si>
  <si>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</si>
  <si>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</si>
  <si>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</si>
  <si>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</si>
  <si>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</si>
  <si>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</si>
  <si>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</si>
  <si>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</si>
  <si>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</si>
  <si>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</si>
  <si>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</si>
  <si>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</si>
  <si>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</si>
  <si>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</si>
  <si>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</si>
  <si>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</si>
  <si>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</si>
  <si>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</si>
  <si>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</si>
  <si>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</si>
  <si>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</si>
  <si>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</si>
  <si>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</si>
  <si>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</si>
  <si>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</si>
  <si>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</si>
  <si>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</si>
  <si>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</si>
  <si>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</si>
  <si>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</si>
  <si>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</si>
  <si>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</si>
  <si>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</si>
  <si>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</si>
  <si>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</si>
  <si>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</si>
  <si>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</si>
  <si>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</si>
  <si>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</si>
  <si>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</si>
  <si>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</si>
  <si>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</si>
  <si>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</si>
  <si>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</si>
  <si>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</si>
  <si>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</si>
  <si>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</si>
  <si>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</si>
  <si>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</si>
  <si>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</si>
  <si>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</si>
  <si>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</si>
  <si>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</si>
  <si>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</si>
  <si>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</si>
  <si>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</si>
  <si>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</si>
  <si>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</si>
  <si>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</si>
  <si>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</si>
  <si>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</si>
  <si>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</si>
  <si>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</si>
  <si>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</si>
  <si>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</si>
  <si>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</si>
  <si>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</si>
  <si>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</si>
  <si>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</si>
  <si>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</si>
  <si>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</si>
  <si>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</si>
  <si>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</si>
  <si>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</si>
  <si>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</si>
  <si>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</si>
  <si>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</si>
  <si>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</si>
  <si>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</si>
  <si>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</si>
  <si>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</si>
  <si>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</si>
  <si>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</si>
  <si>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</si>
  <si>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</si>
  <si>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</si>
  <si>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</si>
  <si>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</si>
  <si>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</si>
  <si>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</si>
  <si>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</si>
  <si>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</si>
  <si>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</si>
  <si>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</si>
  <si>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</si>
  <si>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</si>
  <si>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</si>
  <si>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</si>
  <si>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</si>
  <si>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</si>
  <si>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</si>
  <si>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</si>
  <si>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</si>
  <si>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</si>
  <si>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</si>
  <si>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</si>
  <si>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</si>
  <si>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</si>
  <si>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</si>
  <si>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</si>
  <si>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</si>
  <si>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</si>
  <si>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</si>
  <si>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</si>
  <si>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</si>
  <si>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</si>
  <si>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</si>
  <si>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</si>
  <si>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</si>
  <si>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</si>
  <si>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</si>
  <si>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</si>
  <si>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</si>
  <si>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</si>
  <si>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</si>
  <si>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</si>
  <si>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</si>
  <si>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</si>
  <si>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</si>
  <si>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</si>
  <si>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</si>
  <si>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</si>
  <si>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</si>
  <si>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</si>
  <si>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</si>
  <si>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</si>
  <si>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</si>
  <si>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</si>
  <si>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</si>
  <si>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</si>
  <si>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</si>
  <si>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</si>
  <si>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</si>
  <si>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</si>
  <si>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</si>
  <si>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</si>
  <si>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</si>
  <si>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</si>
  <si>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</si>
  <si>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</si>
  <si>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</si>
  <si>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</si>
  <si>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</si>
  <si>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</si>
  <si>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</si>
  <si>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</si>
  <si>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</si>
  <si>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</si>
  <si>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</si>
  <si>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</si>
  <si>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</si>
  <si>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</si>
  <si>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</si>
  <si>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</si>
  <si>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</si>
  <si>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</si>
  <si>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</si>
  <si>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</si>
  <si>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</si>
  <si>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</si>
  <si>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</si>
  <si>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</si>
  <si>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</si>
  <si>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</si>
  <si>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</si>
  <si>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</si>
  <si>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</si>
  <si>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</si>
  <si>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</si>
  <si>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</si>
  <si>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</si>
  <si>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</si>
  <si>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</si>
  <si>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</si>
  <si>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</si>
  <si>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</si>
  <si>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</si>
  <si>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</si>
  <si>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</si>
  <si>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</si>
  <si>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</si>
  <si>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</si>
  <si>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</si>
  <si>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</si>
  <si>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</si>
  <si>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</si>
  <si>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</si>
  <si>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</si>
  <si>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</si>
  <si>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</si>
  <si>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</si>
  <si>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</si>
  <si>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</si>
  <si>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</si>
  <si>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</si>
  <si>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</si>
  <si>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</si>
  <si>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</si>
  <si>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</si>
  <si>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</si>
  <si>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</si>
  <si>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</si>
  <si>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</si>
  <si>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</si>
  <si>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</si>
  <si>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</si>
  <si>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</si>
  <si>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</si>
  <si>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</si>
  <si>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</si>
  <si>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</si>
  <si>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</si>
  <si>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</si>
  <si>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</si>
  <si>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</si>
  <si>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</si>
  <si>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</si>
  <si>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</si>
  <si>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</si>
  <si>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</si>
  <si>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</si>
  <si>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</si>
  <si>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</si>
  <si>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</si>
  <si>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</si>
  <si>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</si>
  <si>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</si>
  <si>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</si>
  <si>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</si>
  <si>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</si>
  <si>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</si>
  <si>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</si>
  <si>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</si>
  <si>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</si>
  <si>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</si>
  <si>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</si>
  <si>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</si>
  <si>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</si>
  <si>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</si>
  <si>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</si>
  <si>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</si>
  <si>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</si>
  <si>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</si>
  <si>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</si>
  <si>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</si>
  <si>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</si>
  <si>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</si>
  <si>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</si>
  <si>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</si>
  <si>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</si>
  <si>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</si>
  <si>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</si>
  <si>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</si>
  <si>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</si>
  <si>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</si>
  <si>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</si>
  <si>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</si>
  <si>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</si>
  <si>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</si>
  <si>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</si>
  <si>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</si>
  <si>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</si>
  <si>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</si>
  <si>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</si>
  <si>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</si>
  <si>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</si>
  <si>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</si>
  <si>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</si>
  <si>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</si>
  <si>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</si>
  <si>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</si>
  <si>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</si>
  <si>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</si>
  <si>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</si>
  <si>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</si>
  <si>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</si>
  <si>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</si>
  <si>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</si>
  <si>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</si>
  <si>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</si>
  <si>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</si>
  <si>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</si>
  <si>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</si>
  <si>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</si>
  <si>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</si>
  <si>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</si>
  <si>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</si>
  <si>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</si>
  <si>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</si>
  <si>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</si>
  <si>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</si>
  <si>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</si>
  <si>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</si>
  <si>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</si>
  <si>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</si>
  <si>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</si>
  <si>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</si>
  <si>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</si>
  <si>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</si>
  <si>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</si>
  <si>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</si>
  <si>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</si>
  <si>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</si>
  <si>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</si>
  <si>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</si>
  <si>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</si>
  <si>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</si>
  <si>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</si>
  <si>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</si>
  <si>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</si>
  <si>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</si>
  <si>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</si>
  <si>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</si>
  <si>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</si>
  <si>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</si>
  <si>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</si>
  <si>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</si>
  <si>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</si>
  <si>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</si>
  <si>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</si>
  <si>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</si>
  <si>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</si>
  <si>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</si>
  <si>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</si>
  <si>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</si>
  <si>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</si>
  <si>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</si>
  <si>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</si>
  <si>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</si>
  <si>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</si>
  <si>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</si>
  <si>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</si>
  <si>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</si>
  <si>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</si>
  <si>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</si>
  <si>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</si>
  <si>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</si>
  <si>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</si>
  <si>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</si>
  <si>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</si>
  <si>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</si>
  <si>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</si>
  <si>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</si>
  <si>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</si>
  <si>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</si>
  <si>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</si>
  <si>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</si>
  <si>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</si>
  <si>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</si>
  <si>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</si>
  <si>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</si>
  <si>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</si>
  <si>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</si>
  <si>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</si>
  <si>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</si>
  <si>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</si>
  <si>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</si>
  <si>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</si>
  <si>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</si>
  <si>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</si>
  <si>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</si>
  <si>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</si>
  <si>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</si>
  <si>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</si>
  <si>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</si>
  <si>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</si>
  <si>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</si>
  <si>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</si>
  <si>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</si>
  <si>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</si>
  <si>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</si>
  <si>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</si>
  <si>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</si>
  <si>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</si>
  <si>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</si>
  <si>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</si>
  <si>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</si>
  <si>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</si>
  <si>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</si>
  <si>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</si>
  <si>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</si>
  <si>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</si>
  <si>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</si>
  <si>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</si>
  <si>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</si>
  <si>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</si>
  <si>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</si>
  <si>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</si>
  <si>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</si>
  <si>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</si>
  <si>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</si>
  <si>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</si>
  <si>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</si>
  <si>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</si>
  <si>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</si>
  <si>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</si>
  <si>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</si>
  <si>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</si>
  <si>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</si>
  <si>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</si>
  <si>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</si>
  <si>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</si>
  <si>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</si>
  <si>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</si>
  <si>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</si>
  <si>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</si>
  <si>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</si>
  <si>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</si>
  <si>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</si>
  <si>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</si>
  <si>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</si>
  <si>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</si>
  <si>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</si>
  <si>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</si>
  <si>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</si>
  <si>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</si>
  <si>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</si>
  <si>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</si>
  <si>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</si>
  <si>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</si>
  <si>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</si>
  <si>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</si>
  <si>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</si>
  <si>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</si>
  <si>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</si>
  <si>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</si>
  <si>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</si>
  <si>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</si>
  <si>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</si>
  <si>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</si>
  <si>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</si>
  <si>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</si>
  <si>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</si>
  <si>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</si>
  <si>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</si>
  <si>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</si>
  <si>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</si>
  <si>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</si>
  <si>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</si>
  <si>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</si>
  <si>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</si>
  <si>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</si>
  <si>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</si>
  <si>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</si>
  <si>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</si>
  <si>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</si>
  <si>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</si>
  <si>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</si>
  <si>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</si>
  <si>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</si>
  <si>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</si>
  <si>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</si>
  <si>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</si>
  <si>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</si>
  <si>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</si>
  <si>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</si>
  <si>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</si>
  <si>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</si>
  <si>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</si>
  <si>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</si>
  <si>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</si>
  <si>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</si>
  <si>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</si>
  <si>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</si>
  <si>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</si>
  <si>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</si>
  <si>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</si>
  <si>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</si>
  <si>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</si>
  <si>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</si>
  <si>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</si>
  <si>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</si>
  <si>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</si>
  <si>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</si>
  <si>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</si>
  <si>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</si>
  <si>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</si>
  <si>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</si>
  <si>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</si>
  <si>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</si>
  <si>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</si>
  <si>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</si>
  <si>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</si>
  <si>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</si>
  <si>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</si>
  <si>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</si>
  <si>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</si>
  <si>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</si>
  <si>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</si>
  <si>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</si>
  <si>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</si>
  <si>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</si>
  <si>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</si>
  <si>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</si>
  <si>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</si>
  <si>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</si>
  <si>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</si>
  <si>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</si>
  <si>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</si>
  <si>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</si>
  <si>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</si>
  <si>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</si>
  <si>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</si>
  <si>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</si>
  <si>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</si>
  <si>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</si>
  <si>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</si>
  <si>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</si>
  <si>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</si>
  <si>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</si>
  <si>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</si>
  <si>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</si>
  <si>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</si>
  <si>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</si>
  <si>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</si>
  <si>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</si>
  <si>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</si>
  <si>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</si>
  <si>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</si>
  <si>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</si>
  <si>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</si>
  <si>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</si>
  <si>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</si>
  <si>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</si>
  <si>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</si>
  <si>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</si>
  <si>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</si>
  <si>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</si>
  <si>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</si>
  <si>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</si>
  <si>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</si>
  <si>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</si>
  <si>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</si>
  <si>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</si>
  <si>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</si>
  <si>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</si>
  <si>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</si>
  <si>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</si>
  <si>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</si>
  <si>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</si>
  <si>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</si>
  <si>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</si>
  <si>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</si>
  <si>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</si>
  <si>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</si>
  <si>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</si>
  <si>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</si>
  <si>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</si>
  <si>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</si>
  <si>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</si>
  <si>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</si>
  <si>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</si>
  <si>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</si>
  <si>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</si>
  <si>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</si>
  <si>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</si>
  <si>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</si>
  <si>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</si>
  <si>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</si>
  <si>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</si>
  <si>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</si>
  <si>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</si>
  <si>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</si>
  <si>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</si>
  <si>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</si>
  <si>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</si>
  <si>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</si>
  <si>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</si>
  <si>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</si>
  <si>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</si>
  <si>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</si>
  <si>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</si>
  <si>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</si>
  <si>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</si>
  <si>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</si>
  <si>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</si>
  <si>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</si>
  <si>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</si>
  <si>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</si>
  <si>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</si>
  <si>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</si>
  <si>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</si>
  <si>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</si>
  <si>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</si>
  <si>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</si>
  <si>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</si>
  <si>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</si>
  <si>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</si>
  <si>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</si>
  <si>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</si>
  <si>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</si>
  <si>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</si>
  <si>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</si>
  <si>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</si>
  <si>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</si>
  <si>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</si>
  <si>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</si>
  <si>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</si>
  <si>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</si>
  <si>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</si>
  <si>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</si>
  <si>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</si>
  <si>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</si>
  <si>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</si>
  <si>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</si>
  <si>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</si>
  <si>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</si>
  <si>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</si>
  <si>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</si>
  <si>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</si>
  <si>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</si>
  <si>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</si>
  <si>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</si>
  <si>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</si>
  <si>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</si>
  <si>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</si>
  <si>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</si>
  <si>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</si>
  <si>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</si>
  <si>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</si>
  <si>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</si>
  <si>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</si>
  <si>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</si>
  <si>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</si>
  <si>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</si>
  <si>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</si>
  <si>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</si>
  <si>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</si>
  <si>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</si>
  <si>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</si>
  <si>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</si>
  <si>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</si>
  <si>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</si>
  <si>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</si>
  <si>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</si>
  <si>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</si>
  <si>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</si>
  <si>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</si>
  <si>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</si>
  <si>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</si>
  <si>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</si>
  <si>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</si>
  <si>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</si>
  <si>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</si>
  <si>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</si>
  <si>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</si>
  <si>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</si>
  <si>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</si>
  <si>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</si>
  <si>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</si>
  <si>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</si>
  <si>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</si>
  <si>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</si>
  <si>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</si>
  <si>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</si>
  <si>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</si>
  <si>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</si>
  <si>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</si>
  <si>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</si>
  <si>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</si>
  <si>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</si>
  <si>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</si>
  <si>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</si>
  <si>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</si>
  <si>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</si>
  <si>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</si>
  <si>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</si>
  <si>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</si>
  <si>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</si>
  <si>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</si>
  <si>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</si>
  <si>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</si>
  <si>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</si>
  <si>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</si>
  <si>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</si>
  <si>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</si>
  <si>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</si>
  <si>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</si>
  <si>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</si>
  <si>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</si>
  <si>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</si>
  <si>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</si>
  <si>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</si>
  <si>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</si>
  <si>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</si>
  <si>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</si>
  <si>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</si>
  <si>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</si>
  <si>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</si>
  <si>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</si>
  <si>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</si>
  <si>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</si>
  <si>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</si>
  <si>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</si>
  <si>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</si>
  <si>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</si>
  <si>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</si>
  <si>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</si>
  <si>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</si>
  <si>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</si>
  <si>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</si>
  <si>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</si>
  <si>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</si>
  <si>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</si>
  <si>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</si>
  <si>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</si>
  <si>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</si>
  <si>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</si>
  <si>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</si>
  <si>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</si>
  <si>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</si>
  <si>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</si>
  <si>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</si>
  <si>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</si>
  <si>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</si>
  <si>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</si>
  <si>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</si>
  <si>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</si>
  <si>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</si>
  <si>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</si>
  <si>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</si>
  <si>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</si>
  <si>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</si>
  <si>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</si>
  <si>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</si>
  <si>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</si>
  <si>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</si>
  <si>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</si>
  <si>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</si>
  <si>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</si>
  <si>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</si>
  <si>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</si>
  <si>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</si>
  <si>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</si>
  <si>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</si>
  <si>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</si>
  <si>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</si>
  <si>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</si>
  <si>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</si>
  <si>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</si>
  <si>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</si>
  <si>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</si>
  <si>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</si>
  <si>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</si>
  <si>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</si>
  <si>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</si>
  <si>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</si>
  <si>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</si>
  <si>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</si>
  <si>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</si>
  <si>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</si>
  <si>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</si>
  <si>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</si>
  <si>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</si>
  <si>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</si>
  <si>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</si>
  <si>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</si>
  <si>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</si>
  <si>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</si>
  <si>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</si>
  <si>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</si>
  <si>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</si>
  <si>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</si>
  <si>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</si>
  <si>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</si>
  <si>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</si>
  <si>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</si>
  <si>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</si>
  <si>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</si>
  <si>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</si>
  <si>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</si>
  <si>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</si>
  <si>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</si>
  <si>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</si>
  <si>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</si>
  <si>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</si>
  <si>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</si>
  <si>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</si>
  <si>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</si>
  <si>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</si>
  <si>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</si>
  <si>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</si>
  <si>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</si>
  <si>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</si>
  <si>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</si>
  <si>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</si>
  <si>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</si>
  <si>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</si>
  <si>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</si>
  <si>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</si>
  <si>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</si>
  <si>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</si>
  <si>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</si>
  <si>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</si>
  <si>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</si>
  <si>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</si>
  <si>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</si>
  <si>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</si>
  <si>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</si>
  <si>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</si>
  <si>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</si>
  <si>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</si>
  <si>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</si>
  <si>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</si>
  <si>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</si>
  <si>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</si>
  <si>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</si>
  <si>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</si>
  <si>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</si>
  <si>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</si>
  <si>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</si>
  <si>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</si>
  <si>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</si>
  <si>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</si>
  <si>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</si>
  <si>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</si>
  <si>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</si>
  <si>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</si>
  <si>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</si>
  <si>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</si>
  <si>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</si>
  <si>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</si>
  <si>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</si>
  <si>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</si>
  <si>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</si>
  <si>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</si>
  <si>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</si>
  <si>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</si>
  <si>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</si>
  <si>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</si>
  <si>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</si>
  <si>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</si>
  <si>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</si>
  <si>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</si>
  <si>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</si>
  <si>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</si>
  <si>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</si>
  <si>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</si>
  <si>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</si>
  <si>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</si>
  <si>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</si>
  <si>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</si>
  <si>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</si>
  <si>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</si>
  <si>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</si>
  <si>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</si>
  <si>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</si>
  <si>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</si>
  <si>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</si>
  <si>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</si>
  <si>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</si>
  <si>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</si>
  <si>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</si>
  <si>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</si>
  <si>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</si>
  <si>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</si>
  <si>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</si>
  <si>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</si>
  <si>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</si>
  <si>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</si>
  <si>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</si>
  <si>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</si>
  <si>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</si>
  <si>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</si>
  <si>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</si>
  <si>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</si>
  <si>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</si>
  <si>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</si>
  <si>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</si>
  <si>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</si>
  <si>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</si>
  <si>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</si>
  <si>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</si>
  <si>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</si>
  <si>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</si>
  <si>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</si>
  <si>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</si>
  <si>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</si>
  <si>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</si>
  <si>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</si>
  <si>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</si>
  <si>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</si>
  <si>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</si>
  <si>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</si>
  <si>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</si>
  <si>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</si>
  <si>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</si>
  <si>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</si>
  <si>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</si>
  <si>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</si>
  <si>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</si>
  <si>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</si>
  <si>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</si>
  <si>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</si>
  <si>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</si>
  <si>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</si>
  <si>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</si>
  <si>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</si>
  <si>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</si>
  <si>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</si>
  <si>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</si>
  <si>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</si>
  <si>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</si>
  <si>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</si>
  <si>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</si>
  <si>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</si>
  <si>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</si>
  <si>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</si>
  <si>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</si>
  <si>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</si>
  <si>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</si>
  <si>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</si>
  <si>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</si>
  <si>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</si>
  <si>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</si>
  <si>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</si>
  <si>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</si>
  <si>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</si>
  <si>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</si>
  <si>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</si>
  <si>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</si>
  <si>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</si>
  <si>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</si>
  <si>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</si>
  <si>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</si>
  <si>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</si>
  <si>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</si>
  <si>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</si>
  <si>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</si>
  <si>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</si>
  <si>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</si>
  <si>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</si>
  <si>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</si>
  <si>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</si>
  <si>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</si>
  <si>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</si>
  <si>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</si>
  <si>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</si>
  <si>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</si>
  <si>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</si>
  <si>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</si>
  <si>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</si>
  <si>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</si>
  <si>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</si>
  <si>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</si>
  <si>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</si>
  <si>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</si>
  <si>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</si>
  <si>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</si>
  <si>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</si>
  <si>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</si>
  <si>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</si>
  <si>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</si>
  <si>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</si>
  <si>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</si>
  <si>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</si>
  <si>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</si>
  <si>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</si>
  <si>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</si>
  <si>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</si>
  <si>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</si>
  <si>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</si>
  <si>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</si>
  <si>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</si>
  <si>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</si>
  <si>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</si>
  <si>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</si>
  <si>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</si>
  <si>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</si>
  <si>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</si>
  <si>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</si>
  <si>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</si>
  <si>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</si>
  <si>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</si>
  <si>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</si>
  <si>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</si>
  <si>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</si>
  <si>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</si>
  <si>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</si>
  <si>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</si>
  <si>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</si>
  <si>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</si>
  <si>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</si>
  <si>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</si>
  <si>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</si>
  <si>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</si>
  <si>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</si>
  <si>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</si>
  <si>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</si>
  <si>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</si>
  <si>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</si>
  <si>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</si>
  <si>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</si>
  <si>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</si>
  <si>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</si>
  <si>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</si>
  <si>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</si>
  <si>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</si>
  <si>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</si>
  <si>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</si>
  <si>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</si>
  <si>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</si>
  <si>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</si>
  <si>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</si>
  <si>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</si>
  <si>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</si>
  <si>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</si>
  <si>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</si>
  <si>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</si>
  <si>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</si>
  <si>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</si>
  <si>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</si>
  <si>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</si>
  <si>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</si>
  <si>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</si>
  <si>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</si>
  <si>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</si>
  <si>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</si>
  <si>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</si>
  <si>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</si>
  <si>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</si>
  <si>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</si>
  <si>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</si>
  <si>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</si>
  <si>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</si>
  <si>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</si>
  <si>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</si>
  <si>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</si>
  <si>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</si>
  <si>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</si>
  <si>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</si>
  <si>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</si>
  <si>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</si>
  <si>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</si>
  <si>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</si>
  <si>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</si>
  <si>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</si>
  <si>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</si>
  <si>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</si>
  <si>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</si>
  <si>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</si>
  <si>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</si>
  <si>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</si>
  <si>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</si>
  <si>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</si>
  <si>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</si>
  <si>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</si>
  <si>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</si>
  <si>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</si>
  <si>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</si>
  <si>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</si>
  <si>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</si>
  <si>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</si>
  <si>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</si>
  <si>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</si>
  <si>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</si>
  <si>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</si>
  <si>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</si>
  <si>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</si>
  <si>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</si>
  <si>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</si>
  <si>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</si>
  <si>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</si>
  <si>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</si>
  <si>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</si>
  <si>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</si>
  <si>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</si>
  <si>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</si>
  <si>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</si>
  <si>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</si>
  <si>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</si>
  <si>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</si>
  <si>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</si>
  <si>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</si>
  <si>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</si>
  <si>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</si>
  <si>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</si>
  <si>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</si>
  <si>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</si>
  <si>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</si>
  <si>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</si>
  <si>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</si>
  <si>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</si>
  <si>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</si>
  <si>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</si>
  <si>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</si>
  <si>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</si>
  <si>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</si>
  <si>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</si>
  <si>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</si>
  <si>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</si>
  <si>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</si>
  <si>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</si>
  <si>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</si>
  <si>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</si>
  <si>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</si>
  <si>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</si>
  <si>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</si>
  <si>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</si>
  <si>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</si>
  <si>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</si>
  <si>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</si>
  <si>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</si>
  <si>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</si>
  <si>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</si>
  <si>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</si>
  <si>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</si>
  <si>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</si>
  <si>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</si>
  <si>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</si>
  <si>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</si>
  <si>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</si>
  <si>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</si>
  <si>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</si>
  <si>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</si>
  <si>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</si>
  <si>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</si>
  <si>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</si>
  <si>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</si>
  <si>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</si>
  <si>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</si>
  <si>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</si>
  <si>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</si>
  <si>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</si>
  <si>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</si>
  <si>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</si>
  <si>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</si>
  <si>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</si>
  <si>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</si>
  <si>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</si>
  <si>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</si>
  <si>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</si>
  <si>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</si>
  <si>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</si>
  <si>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</si>
  <si>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</si>
  <si>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</si>
  <si>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</si>
  <si>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</si>
  <si>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</si>
  <si>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</si>
  <si>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</si>
  <si>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</si>
  <si>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</si>
  <si>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</si>
  <si>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</si>
  <si>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</si>
  <si>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</si>
  <si>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</si>
  <si>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</si>
  <si>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</si>
  <si>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</si>
  <si>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</si>
  <si>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</si>
  <si>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</si>
  <si>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</si>
  <si>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</si>
  <si>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</si>
  <si>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</si>
  <si>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</si>
  <si>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</si>
  <si>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</si>
  <si>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</si>
  <si>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</si>
  <si>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</si>
  <si>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</si>
  <si>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</si>
  <si>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</si>
  <si>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</si>
  <si>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</si>
  <si>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</si>
  <si>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</si>
  <si>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</si>
  <si>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</si>
  <si>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</si>
  <si>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</si>
  <si>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</si>
  <si>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</si>
  <si>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</si>
  <si>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</si>
  <si>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</si>
  <si>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</si>
  <si>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</si>
  <si>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</si>
  <si>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</si>
  <si>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</si>
  <si>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</si>
  <si>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</si>
  <si>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</si>
  <si>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</si>
  <si>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</si>
  <si>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</si>
  <si>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</si>
  <si>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</si>
  <si>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</si>
  <si>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</si>
  <si>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</si>
  <si>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</si>
  <si>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</si>
  <si>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</si>
  <si>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</si>
  <si>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</si>
  <si>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</si>
  <si>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</si>
  <si>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</si>
  <si>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</si>
  <si>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</si>
  <si>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</si>
  <si>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</si>
  <si>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</si>
  <si>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</si>
  <si>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</si>
  <si>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</si>
  <si>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</si>
  <si>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</si>
  <si>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</si>
  <si>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</si>
  <si>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</si>
  <si>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</si>
  <si>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</si>
  <si>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</si>
  <si>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</si>
  <si>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</si>
  <si>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</si>
  <si>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</si>
  <si>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</si>
  <si>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</si>
  <si>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</si>
  <si>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</si>
  <si>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</si>
  <si>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</si>
  <si>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</si>
  <si>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</si>
  <si>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</si>
  <si>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</si>
  <si>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</si>
  <si>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</si>
  <si>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</si>
  <si>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</si>
  <si>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</si>
  <si>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</si>
  <si>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</si>
  <si>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</si>
  <si>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</si>
  <si>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</si>
  <si>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</si>
  <si>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</si>
  <si>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</si>
  <si>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</si>
  <si>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</si>
  <si>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</si>
  <si>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</si>
  <si>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</si>
  <si>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</si>
  <si>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</si>
  <si>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</si>
  <si>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</si>
  <si>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</si>
  <si>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</si>
  <si>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</si>
  <si>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</si>
  <si>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</si>
  <si>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</si>
  <si>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</si>
  <si>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</si>
  <si>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</si>
  <si>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</si>
  <si>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</si>
  <si>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</si>
  <si>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</si>
  <si>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</si>
  <si>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</si>
  <si>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</si>
  <si>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</si>
  <si>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</si>
  <si>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</si>
  <si>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</si>
  <si>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</si>
  <si>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</si>
  <si>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</si>
  <si>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</si>
  <si>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</si>
  <si>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</si>
  <si>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</si>
  <si>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</si>
  <si>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</si>
  <si>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</si>
  <si>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</si>
  <si>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</si>
  <si>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</si>
  <si>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</si>
  <si>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</si>
  <si>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</si>
  <si>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</si>
  <si>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</si>
  <si>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</si>
  <si>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</si>
  <si>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</si>
  <si>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</si>
  <si>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</si>
  <si>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</si>
  <si>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</si>
  <si>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</si>
  <si>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</si>
  <si>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</si>
  <si>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</si>
  <si>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</si>
  <si>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</si>
  <si>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</si>
  <si>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</si>
  <si>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</si>
  <si>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</si>
  <si>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</si>
  <si>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</si>
  <si>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</si>
  <si>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</si>
  <si>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</si>
  <si>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</si>
  <si>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</si>
  <si>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</si>
  <si>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</si>
  <si>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</si>
  <si>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</si>
  <si>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</si>
  <si>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</si>
  <si>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</si>
  <si>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</si>
  <si>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</si>
  <si>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</si>
  <si>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</si>
  <si>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</si>
  <si>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</si>
  <si>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</si>
  <si>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</si>
  <si>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</si>
  <si>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</si>
  <si>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</si>
  <si>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</si>
  <si>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</si>
  <si>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</si>
  <si>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</si>
  <si>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</si>
  <si>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</si>
  <si>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</si>
  <si>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</si>
  <si>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</si>
  <si>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</si>
  <si>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</si>
  <si>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</si>
  <si>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</si>
  <si>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</si>
  <si>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</si>
  <si>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</si>
  <si>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</si>
  <si>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</si>
  <si>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</si>
  <si>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</si>
  <si>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</si>
  <si>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</si>
  <si>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</si>
  <si>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</si>
  <si>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</si>
  <si>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</si>
  <si>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</si>
  <si>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</si>
  <si>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</si>
  <si>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</si>
  <si>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</si>
  <si>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</si>
  <si>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</si>
  <si>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</si>
  <si>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</si>
  <si>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</si>
  <si>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</si>
  <si>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</si>
  <si>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</si>
  <si>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</si>
  <si>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</si>
  <si>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</si>
  <si>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</si>
  <si>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</si>
  <si>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</si>
  <si>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</si>
  <si>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</si>
  <si>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</si>
  <si>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</si>
  <si>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</si>
  <si>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</si>
  <si>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</si>
  <si>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</si>
  <si>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</si>
  <si>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</si>
  <si>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</si>
  <si>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</si>
  <si>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</si>
  <si>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</si>
  <si>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</si>
  <si>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</si>
  <si>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</si>
  <si>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</si>
  <si>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</si>
  <si>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</si>
  <si>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</si>
  <si>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</si>
  <si>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</si>
  <si>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</si>
  <si>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</si>
  <si>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</si>
  <si>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</si>
  <si>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</si>
  <si>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</si>
  <si>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</si>
  <si>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</si>
  <si>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</si>
  <si>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</si>
  <si>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</si>
  <si>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</si>
  <si>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</si>
  <si>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</si>
  <si>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</si>
  <si>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</si>
  <si>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</si>
  <si>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</si>
  <si>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</si>
  <si>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</si>
  <si>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</si>
  <si>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</si>
  <si>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</si>
  <si>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</si>
  <si>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</si>
  <si>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</si>
  <si>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</si>
  <si>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</si>
  <si>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</si>
  <si>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</si>
  <si>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</si>
  <si>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</si>
  <si>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</si>
  <si>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</si>
  <si>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</si>
  <si>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</si>
  <si>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</si>
  <si>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</si>
  <si>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</si>
  <si>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</si>
  <si>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</si>
  <si>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</si>
  <si>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</si>
  <si>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</si>
  <si>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</si>
  <si>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</si>
  <si>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</si>
  <si>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</si>
  <si>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</si>
  <si>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</si>
  <si>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</si>
  <si>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</si>
  <si>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</si>
  <si>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</si>
  <si>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</si>
  <si>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</si>
  <si>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</si>
  <si>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</si>
  <si>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</si>
  <si>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</si>
  <si>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</si>
  <si>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</si>
  <si>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</si>
  <si>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</si>
  <si>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</si>
  <si>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</si>
  <si>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</si>
  <si>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</si>
  <si>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</si>
  <si>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</si>
  <si>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</si>
  <si>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</si>
  <si>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</si>
  <si>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</si>
  <si>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</si>
  <si>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</si>
  <si>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</si>
  <si>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</si>
  <si>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</si>
  <si>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</si>
  <si>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</si>
  <si>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</si>
  <si>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</si>
  <si>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</si>
  <si>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</si>
  <si>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</si>
  <si>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</si>
  <si>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</si>
  <si>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</si>
  <si>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</si>
  <si>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</si>
  <si>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</si>
  <si>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</si>
  <si>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</si>
  <si>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</si>
  <si>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</si>
  <si>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</si>
  <si>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</si>
  <si>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</si>
  <si>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</si>
  <si>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</si>
  <si>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</si>
  <si>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</si>
  <si>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</si>
  <si>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</si>
  <si>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</si>
  <si>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</si>
  <si>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</si>
  <si>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</si>
  <si>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</si>
  <si>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</si>
  <si>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</si>
  <si>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</si>
  <si>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</si>
  <si>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</si>
  <si>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</si>
  <si>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</si>
  <si>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</si>
  <si>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</si>
  <si>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</si>
  <si>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</si>
  <si>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</si>
  <si>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</si>
  <si>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</si>
  <si>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</si>
  <si>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</si>
  <si>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</si>
  <si>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</si>
  <si>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</si>
  <si>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</si>
  <si>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</si>
  <si>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</si>
  <si>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</si>
  <si>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</si>
  <si>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</si>
  <si>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</si>
  <si>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</si>
  <si>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</si>
  <si>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</si>
  <si>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</si>
  <si>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</si>
  <si>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</si>
  <si>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</si>
  <si>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</si>
  <si>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</si>
  <si>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</si>
  <si>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</si>
  <si>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</si>
  <si>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</si>
  <si>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</si>
  <si>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</si>
  <si>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</si>
  <si>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</si>
  <si>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</si>
  <si>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</si>
  <si>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</si>
  <si>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</si>
  <si>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</si>
  <si>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</si>
  <si>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</si>
  <si>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</si>
  <si>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</si>
  <si>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</si>
  <si>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</si>
  <si>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</si>
  <si>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</si>
  <si>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</si>
  <si>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</si>
  <si>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</si>
  <si>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</si>
  <si>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</si>
  <si>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</si>
  <si>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</si>
  <si>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</si>
  <si>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</si>
  <si>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</si>
  <si>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</si>
  <si>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</si>
  <si>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</si>
  <si>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</si>
  <si>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</si>
  <si>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</si>
  <si>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</si>
  <si>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</si>
  <si>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</si>
  <si>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</si>
  <si>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</si>
  <si>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</si>
  <si>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</si>
  <si>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</si>
  <si>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</si>
  <si>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</si>
  <si>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</si>
  <si>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</si>
  <si>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</si>
  <si>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</si>
  <si>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</si>
  <si>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</si>
  <si>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</si>
  <si>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</si>
  <si>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</si>
  <si>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</si>
  <si>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</si>
  <si>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</si>
  <si>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</si>
  <si>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</si>
  <si>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</si>
  <si>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</si>
  <si>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</si>
  <si>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</si>
  <si>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</si>
  <si>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</si>
  <si>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</si>
  <si>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</si>
  <si>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</si>
  <si>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</si>
  <si>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</si>
  <si>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</si>
  <si>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</si>
  <si>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</si>
  <si>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</si>
  <si>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</si>
  <si>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</si>
  <si>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</si>
  <si>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</si>
  <si>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</si>
  <si>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</si>
  <si>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</si>
  <si>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</si>
  <si>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</si>
  <si>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</si>
  <si>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</si>
  <si>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</si>
  <si>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</si>
  <si>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</si>
  <si>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</si>
  <si>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</si>
  <si>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</si>
  <si>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</si>
  <si>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</si>
  <si>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</si>
  <si>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</si>
  <si>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</si>
  <si>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</si>
  <si>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</si>
  <si>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</si>
  <si>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</si>
  <si>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</si>
  <si>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</si>
  <si>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</si>
  <si>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</si>
  <si>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</si>
  <si>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</si>
  <si>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</si>
  <si>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</si>
  <si>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</si>
  <si>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</si>
  <si>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</si>
  <si>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</si>
  <si>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</si>
  <si>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</si>
  <si>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</si>
  <si>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</si>
  <si>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</si>
  <si>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</si>
  <si>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</si>
  <si>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</si>
  <si>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</si>
  <si>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</si>
  <si>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</si>
  <si>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</si>
  <si>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</si>
  <si>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</si>
  <si>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</si>
  <si>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</si>
  <si>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</si>
  <si>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</si>
  <si>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</si>
  <si>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</si>
  <si>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</si>
  <si>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</si>
  <si>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</si>
  <si>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</si>
  <si>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</si>
  <si>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</si>
  <si>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</si>
  <si>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</si>
  <si>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</si>
  <si>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</si>
  <si>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</si>
  <si>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</si>
  <si>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</si>
  <si>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</si>
  <si>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</si>
  <si>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</si>
  <si>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</si>
  <si>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</si>
  <si>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</si>
  <si>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</si>
  <si>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</si>
  <si>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</si>
  <si>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</si>
  <si>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</si>
  <si>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</si>
  <si>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</si>
  <si>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</si>
  <si>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</si>
  <si>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</si>
  <si>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</si>
  <si>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</si>
  <si>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</si>
  <si>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</si>
  <si>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</si>
  <si>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</si>
  <si>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</si>
  <si>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</si>
  <si>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</si>
  <si>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</si>
  <si>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</si>
  <si>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</si>
  <si>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</si>
  <si>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</si>
  <si>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</si>
  <si>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</si>
  <si>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</si>
  <si>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</si>
  <si>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</si>
  <si>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</si>
  <si>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</si>
  <si>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</si>
  <si>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</si>
  <si>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</si>
  <si>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</si>
  <si>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</si>
  <si>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</si>
  <si>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</si>
  <si>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</si>
  <si>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</si>
  <si>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</si>
  <si>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</si>
  <si>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</si>
  <si>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</si>
  <si>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</si>
  <si>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</si>
  <si>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</si>
  <si>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</si>
  <si>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</si>
  <si>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</si>
  <si>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</si>
  <si>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</si>
  <si>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</si>
  <si>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</si>
  <si>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</si>
  <si>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</si>
  <si>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</si>
  <si>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</si>
  <si>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</si>
  <si>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</si>
  <si>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</si>
  <si>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</si>
  <si>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</si>
  <si>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</si>
  <si>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</si>
  <si>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</si>
  <si>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</si>
  <si>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</si>
  <si>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</si>
  <si>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</si>
  <si>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</si>
  <si>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</si>
  <si>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</si>
  <si>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</si>
  <si>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</si>
  <si>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</si>
  <si>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</si>
  <si>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</si>
  <si>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</si>
  <si>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</si>
  <si>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</si>
  <si>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</si>
  <si>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</si>
  <si>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</si>
  <si>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</si>
  <si>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</si>
  <si>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</si>
  <si>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</si>
  <si>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</si>
  <si>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</si>
  <si>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</si>
  <si>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</si>
  <si>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</si>
  <si>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</si>
  <si>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</si>
  <si>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</si>
  <si>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</si>
  <si>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</si>
  <si>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</si>
  <si>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</si>
  <si>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</si>
  <si>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</si>
  <si>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</si>
  <si>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</si>
  <si>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</si>
  <si>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</si>
  <si>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</si>
  <si>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</si>
  <si>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</si>
  <si>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</si>
  <si>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</si>
  <si>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</si>
  <si>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</si>
  <si>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</si>
  <si>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</si>
  <si>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</si>
  <si>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</si>
  <si>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</si>
  <si>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</si>
  <si>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</si>
  <si>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</si>
  <si>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</si>
  <si>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</si>
  <si>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</si>
  <si>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</si>
  <si>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</si>
  <si>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</si>
  <si>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</si>
  <si>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</si>
  <si>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</si>
  <si>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</si>
  <si>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</si>
  <si>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</si>
  <si>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</si>
  <si>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</si>
  <si>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</si>
  <si>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</si>
  <si>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</si>
  <si>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</si>
  <si>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</si>
  <si>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</si>
  <si>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</si>
  <si>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</si>
  <si>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</si>
  <si>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</si>
  <si>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</si>
  <si>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</si>
  <si>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</si>
  <si>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</si>
  <si>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</si>
  <si>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</si>
  <si>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</si>
  <si>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</si>
  <si>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</si>
  <si>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</si>
  <si>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</si>
  <si>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</si>
  <si>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</si>
  <si>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</si>
  <si>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</si>
  <si>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</si>
  <si>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</si>
  <si>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</si>
  <si>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</si>
  <si>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</si>
  <si>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</si>
  <si>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</si>
  <si>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</si>
  <si>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</si>
  <si>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</si>
  <si>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</si>
  <si>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</si>
  <si>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</si>
  <si>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</si>
  <si>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</si>
  <si>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</si>
  <si>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</si>
  <si>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</si>
  <si>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</si>
  <si>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</si>
  <si>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</si>
  <si>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</si>
  <si>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</si>
  <si>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</si>
  <si>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</si>
  <si>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</si>
  <si>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</si>
  <si>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</si>
  <si>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</si>
  <si>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</si>
  <si>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</si>
  <si>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</si>
  <si>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</si>
  <si>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</si>
  <si>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</si>
  <si>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</si>
  <si>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</si>
  <si>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</si>
  <si>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</si>
  <si>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</si>
  <si>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</si>
  <si>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</si>
  <si>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</si>
  <si>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</si>
  <si>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</si>
  <si>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</si>
  <si>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</si>
  <si>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</si>
  <si>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</si>
  <si>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</si>
  <si>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</si>
  <si>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</si>
  <si>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</si>
  <si>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</si>
  <si>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</si>
  <si>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</si>
  <si>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</si>
  <si>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</si>
  <si>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</si>
  <si>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</si>
  <si>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</si>
  <si>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</si>
  <si>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</si>
  <si>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</si>
  <si>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</si>
  <si>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</si>
  <si>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</si>
  <si>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</si>
  <si>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</si>
  <si>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</si>
  <si>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</si>
  <si>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</si>
  <si>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</si>
  <si>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</si>
  <si>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</si>
  <si>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</si>
  <si>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</si>
  <si>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</si>
  <si>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</si>
  <si>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</si>
  <si>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</si>
  <si>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</si>
  <si>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</si>
  <si>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</si>
  <si>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</si>
  <si>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</si>
  <si>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</si>
  <si>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</si>
  <si>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</si>
  <si>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</si>
  <si>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</si>
  <si>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</si>
  <si>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</si>
  <si>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</si>
  <si>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</si>
  <si>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</si>
  <si>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</si>
  <si>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</si>
  <si>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</si>
  <si>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</si>
  <si>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</si>
  <si>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</si>
  <si>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</si>
  <si>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</si>
  <si>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</si>
  <si>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</si>
  <si>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</si>
  <si>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</si>
  <si>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</si>
  <si>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</si>
  <si>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</si>
  <si>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</si>
  <si>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</si>
  <si>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</si>
  <si>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</si>
  <si>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</si>
  <si>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</si>
  <si>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</si>
  <si>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</si>
  <si>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</si>
  <si>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</si>
  <si>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</si>
  <si>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</si>
  <si>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</si>
  <si>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</si>
  <si>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</si>
  <si>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</si>
  <si>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</si>
  <si>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</si>
  <si>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</si>
  <si>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</si>
  <si>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</si>
  <si>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</si>
  <si>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</si>
  <si>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</si>
  <si>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</si>
  <si>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</si>
  <si>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</si>
  <si>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</si>
  <si>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</si>
  <si>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</si>
  <si>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</si>
  <si>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</si>
  <si>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</si>
  <si>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</si>
  <si>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</si>
  <si>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</si>
  <si>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</si>
  <si>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</si>
  <si>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</si>
  <si>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</si>
  <si>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</si>
  <si>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</si>
  <si>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</si>
  <si>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</si>
  <si>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</si>
  <si>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</si>
  <si>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</si>
  <si>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</si>
  <si>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</si>
  <si>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</si>
  <si>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</si>
  <si>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</si>
  <si>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</si>
  <si>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</si>
  <si>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</si>
  <si>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</si>
  <si>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</si>
  <si>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</si>
  <si>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</si>
  <si>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</si>
  <si>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</si>
  <si>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</si>
  <si>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</si>
  <si>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</si>
  <si>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</si>
  <si>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</si>
  <si>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</si>
  <si>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</si>
  <si>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</si>
  <si>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</si>
  <si>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</si>
  <si>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</si>
  <si>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</si>
  <si>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</si>
  <si>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</si>
  <si>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</si>
  <si>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</si>
  <si>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</si>
  <si>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</si>
  <si>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</si>
  <si>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</si>
  <si>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</si>
  <si>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</si>
  <si>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</si>
  <si>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</si>
  <si>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</si>
  <si>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</si>
  <si>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</si>
  <si>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</si>
  <si>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</si>
  <si>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</si>
  <si>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</si>
  <si>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</si>
  <si>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</si>
  <si>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</si>
  <si>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</si>
  <si>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</si>
  <si>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</si>
  <si>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</si>
  <si>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</si>
  <si>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</si>
  <si>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</si>
  <si>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</si>
  <si>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</si>
  <si>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</si>
  <si>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</si>
  <si>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</si>
  <si>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</si>
  <si>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</si>
  <si>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</si>
  <si>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</si>
  <si>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</si>
  <si>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</si>
  <si>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</si>
  <si>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</si>
  <si>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</si>
  <si>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</si>
  <si>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</si>
  <si>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</si>
  <si>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</si>
  <si>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</si>
  <si>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</si>
  <si>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</si>
  <si>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</si>
  <si>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</si>
  <si>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</si>
  <si>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</si>
  <si>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</si>
  <si>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</si>
  <si>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</si>
  <si>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</si>
  <si>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</si>
  <si>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</si>
  <si>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</si>
  <si>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</si>
  <si>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</si>
  <si>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</si>
  <si>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</si>
  <si>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</si>
  <si>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</si>
  <si>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</si>
  <si>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</si>
  <si>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</si>
  <si>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</si>
  <si>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</si>
  <si>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</si>
  <si>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</si>
  <si>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</si>
  <si>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</si>
  <si>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</si>
  <si>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</si>
  <si>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</si>
  <si>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</si>
  <si>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</si>
  <si>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</si>
  <si>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</si>
  <si>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</si>
  <si>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</si>
  <si>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</si>
  <si>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</si>
  <si>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</si>
  <si>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</si>
  <si>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</si>
  <si>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</si>
  <si>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</si>
  <si>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</si>
  <si>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</si>
  <si>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</si>
  <si>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</si>
  <si>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</si>
  <si>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</si>
  <si>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</si>
  <si>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</si>
  <si>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</si>
  <si>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</si>
  <si>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</si>
  <si>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</si>
  <si>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</si>
  <si>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</si>
  <si>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</si>
  <si>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</si>
  <si>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</si>
  <si>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</si>
  <si>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</si>
  <si>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</si>
  <si>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</si>
  <si>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</si>
  <si>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</si>
  <si>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</si>
  <si>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</si>
  <si>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</si>
  <si>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</si>
  <si>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</si>
  <si>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</si>
  <si>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</si>
  <si>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</si>
  <si>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</si>
  <si>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</si>
  <si>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</si>
  <si>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</si>
  <si>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</si>
  <si>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</si>
  <si>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</si>
  <si>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</si>
  <si>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</si>
  <si>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</si>
  <si>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</si>
  <si>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</si>
  <si>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</si>
  <si>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</si>
  <si>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</si>
  <si>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</si>
  <si>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</si>
  <si>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</si>
  <si>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</si>
  <si>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</si>
  <si>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</si>
  <si>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</si>
  <si>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</si>
  <si>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</si>
  <si>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</si>
  <si>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</si>
  <si>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</si>
  <si>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</si>
  <si>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</si>
  <si>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</si>
  <si>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</si>
  <si>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</si>
  <si>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</si>
  <si>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</si>
  <si>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</si>
  <si>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</si>
  <si>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</si>
  <si>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</si>
  <si>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</si>
  <si>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</si>
  <si>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</si>
  <si>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</si>
  <si>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</si>
  <si>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</si>
  <si>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</si>
  <si>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</si>
  <si>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</si>
  <si>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</si>
  <si>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</si>
  <si>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</si>
  <si>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</si>
  <si>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</si>
  <si>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</si>
  <si>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</si>
  <si>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</si>
  <si>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</si>
  <si>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</si>
  <si>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</si>
  <si>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</si>
  <si>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</si>
  <si>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</si>
  <si>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</si>
  <si>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</si>
  <si>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</si>
  <si>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</si>
  <si>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</si>
  <si>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</si>
  <si>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</si>
  <si>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</si>
  <si>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</si>
  <si>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</si>
  <si>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</si>
  <si>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</si>
  <si>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</si>
  <si>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</si>
  <si>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</si>
  <si>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</si>
  <si>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</si>
  <si>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</si>
  <si>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</si>
  <si>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</si>
  <si>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</si>
  <si>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</si>
  <si>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</si>
  <si>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</si>
  <si>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</si>
  <si>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</si>
  <si>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</si>
  <si>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</si>
  <si>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</si>
  <si>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</si>
  <si>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</si>
  <si>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</si>
  <si>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</si>
  <si>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</si>
  <si>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</si>
  <si>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</si>
  <si>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</si>
  <si>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</si>
  <si>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</si>
  <si>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</si>
  <si>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</si>
  <si>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</si>
  <si>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</si>
  <si>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</si>
  <si>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</si>
  <si>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</si>
  <si>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</si>
  <si>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</si>
  <si>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</si>
  <si>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</si>
  <si>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</si>
  <si>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</si>
  <si>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</si>
  <si>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</si>
  <si>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</si>
  <si>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</si>
  <si>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</si>
  <si>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</si>
  <si>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</si>
  <si>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</si>
  <si>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</si>
  <si>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</si>
  <si>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</si>
  <si>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</si>
  <si>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</si>
  <si>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</si>
  <si>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</si>
  <si>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</si>
  <si>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</si>
  <si>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</si>
  <si>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</si>
  <si>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</si>
  <si>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</si>
  <si>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</si>
  <si>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</si>
  <si>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</si>
  <si>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</si>
  <si>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</si>
  <si>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</si>
  <si>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</si>
  <si>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</si>
  <si>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</si>
  <si>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</si>
  <si>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</si>
  <si>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</si>
  <si>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</si>
  <si>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</si>
  <si>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</si>
  <si>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</si>
  <si>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</si>
  <si>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</si>
  <si>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</si>
  <si>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</si>
  <si>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</si>
  <si>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</si>
  <si>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</si>
  <si>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</si>
  <si>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</si>
  <si>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</si>
  <si>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</si>
  <si>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</si>
  <si>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</si>
  <si>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</si>
  <si>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</si>
  <si>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</si>
  <si>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</si>
  <si>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</si>
  <si>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</si>
  <si>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</si>
  <si>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</si>
  <si>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</si>
  <si>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</si>
  <si>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</si>
  <si>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</si>
  <si>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</si>
  <si>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</si>
  <si>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</si>
  <si>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</si>
  <si>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</si>
  <si>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</si>
  <si>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</si>
  <si>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</si>
  <si>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</si>
  <si>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</si>
  <si>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</si>
  <si>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</si>
  <si>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</si>
  <si>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</si>
  <si>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</si>
  <si>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</si>
  <si>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</si>
  <si>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</si>
  <si>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</si>
  <si>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</si>
  <si>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</si>
  <si>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</si>
  <si>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</si>
  <si>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</si>
  <si>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</si>
  <si>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</si>
  <si>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</si>
  <si>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</si>
  <si>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</si>
  <si>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</si>
  <si>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</si>
  <si>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</si>
  <si>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</si>
  <si>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</si>
  <si>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</si>
  <si>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</si>
  <si>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</si>
  <si>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</si>
  <si>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</si>
  <si>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</si>
  <si>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</si>
  <si>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</si>
  <si>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</si>
  <si>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</si>
  <si>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</si>
  <si>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</si>
  <si>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</si>
  <si>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</si>
  <si>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</si>
  <si>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</si>
  <si>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</si>
  <si>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</si>
  <si>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</si>
  <si>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</si>
  <si>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</si>
  <si>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</si>
  <si>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</si>
  <si>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</si>
  <si>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</si>
  <si>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</si>
  <si>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</si>
  <si>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</si>
  <si>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</si>
  <si>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</si>
  <si>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</si>
  <si>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</si>
  <si>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</si>
  <si>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</si>
  <si>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</si>
  <si>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</si>
  <si>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</si>
  <si>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</si>
  <si>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</si>
  <si>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</si>
  <si>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</si>
  <si>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</si>
  <si>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</si>
  <si>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</si>
  <si>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</si>
  <si>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</si>
  <si>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</si>
  <si>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</si>
  <si>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</si>
  <si>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</si>
  <si>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</si>
  <si>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</si>
  <si>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</si>
  <si>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</si>
  <si>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</si>
  <si>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</si>
  <si>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</si>
  <si>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</si>
  <si>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</si>
  <si>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</si>
  <si>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</si>
  <si>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</si>
  <si>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</si>
  <si>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</si>
  <si>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</si>
  <si>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</si>
  <si>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</si>
  <si>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</si>
  <si>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</si>
  <si>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</si>
  <si>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</si>
  <si>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</si>
  <si>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</si>
  <si>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</si>
  <si>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</si>
  <si>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</si>
  <si>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</si>
  <si>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</si>
  <si>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</si>
  <si>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</si>
  <si>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</si>
  <si>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</si>
  <si>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</si>
  <si>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</si>
  <si>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</si>
  <si>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</si>
  <si>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</si>
  <si>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</si>
  <si>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</si>
  <si>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</si>
  <si>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</si>
  <si>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</si>
  <si>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</si>
  <si>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</si>
  <si>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</si>
  <si>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</si>
  <si>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</si>
  <si>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</si>
  <si>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</si>
  <si>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</si>
  <si>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</si>
  <si>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</si>
  <si>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</si>
  <si>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</si>
  <si>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</si>
  <si>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</si>
  <si>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</si>
  <si>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</si>
  <si>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</si>
  <si>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</si>
  <si>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</si>
  <si>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</si>
  <si>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</si>
  <si>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</si>
  <si>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</si>
  <si>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</si>
  <si>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</si>
  <si>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</si>
  <si>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</si>
  <si>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</si>
  <si>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</si>
  <si>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</si>
  <si>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</si>
  <si>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</si>
  <si>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</si>
  <si>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</si>
  <si>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</si>
  <si>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</si>
  <si>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</si>
  <si>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</si>
  <si>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</si>
  <si>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</si>
  <si>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</si>
  <si>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</si>
  <si>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</si>
  <si>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</si>
  <si>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</si>
  <si>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</si>
  <si>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</si>
  <si>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</si>
  <si>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</si>
  <si>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</si>
  <si>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</si>
  <si>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</si>
  <si>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</si>
  <si>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</si>
  <si>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</si>
  <si>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</si>
  <si>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</si>
  <si>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</si>
  <si>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</si>
  <si>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</si>
  <si>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</si>
  <si>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</si>
  <si>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</si>
  <si>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</si>
  <si>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</si>
  <si>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</si>
  <si>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</si>
  <si>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</si>
  <si>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</si>
  <si>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</si>
  <si>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</si>
  <si>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</si>
  <si>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</si>
  <si>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</si>
  <si>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</si>
  <si>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</si>
  <si>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</si>
  <si>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</si>
  <si>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</si>
  <si>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</si>
  <si>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</si>
  <si>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</si>
  <si>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</si>
  <si>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</si>
  <si>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</si>
  <si>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</si>
  <si>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</si>
  <si>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</si>
  <si>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</si>
  <si>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</si>
  <si>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</si>
  <si>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</si>
  <si>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</si>
  <si>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</si>
  <si>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</si>
  <si>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</si>
  <si>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</si>
  <si>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</si>
  <si>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</si>
  <si>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</si>
  <si>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</si>
  <si>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</si>
  <si>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</si>
  <si>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</si>
  <si>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</si>
  <si>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</si>
  <si>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</si>
  <si>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</si>
  <si>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</si>
  <si>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</si>
  <si>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</si>
  <si>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</si>
  <si>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</si>
  <si>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</si>
  <si>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</si>
  <si>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</si>
  <si>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</si>
  <si>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</si>
  <si>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</si>
  <si>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</si>
  <si>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</si>
  <si>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</si>
  <si>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</si>
  <si>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</si>
  <si>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</si>
  <si>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</si>
  <si>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</si>
  <si>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</si>
  <si>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</si>
  <si>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</si>
  <si>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</si>
  <si>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</si>
  <si>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</si>
  <si>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</si>
  <si>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</si>
  <si>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</si>
  <si>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</si>
  <si>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</si>
  <si>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</si>
  <si>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</si>
  <si>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</si>
  <si>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</si>
  <si>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</si>
  <si>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</si>
  <si>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</si>
  <si>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</si>
  <si>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</si>
  <si>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</si>
  <si>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</si>
  <si>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</si>
  <si>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</si>
  <si>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</si>
  <si>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</si>
  <si>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</si>
  <si>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</si>
  <si>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</si>
  <si>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</si>
  <si>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</si>
  <si>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</si>
  <si>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</si>
  <si>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</si>
  <si>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</si>
  <si>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</si>
  <si>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</si>
  <si>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</si>
  <si>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</si>
  <si>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</si>
  <si>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</si>
  <si>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</si>
  <si>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</si>
  <si>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</si>
  <si>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</si>
  <si>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</si>
  <si>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</si>
  <si>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</si>
  <si>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</si>
  <si>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</si>
  <si>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</si>
  <si>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</si>
  <si>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</si>
  <si>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</si>
  <si>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</si>
  <si>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</si>
  <si>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</si>
  <si>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</si>
  <si>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</si>
  <si>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</si>
  <si>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</si>
  <si>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</si>
  <si>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</si>
  <si>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</si>
  <si>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</si>
  <si>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</si>
  <si>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</si>
  <si>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</si>
  <si>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</si>
  <si>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</si>
  <si>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</si>
  <si>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</si>
  <si>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</si>
  <si>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</si>
  <si>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</si>
  <si>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</si>
  <si>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</si>
  <si>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</si>
  <si>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</si>
  <si>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</si>
  <si>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</si>
  <si>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</si>
  <si>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</si>
  <si>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</si>
  <si>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</si>
  <si>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</si>
  <si>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</si>
  <si>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</si>
  <si>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</si>
  <si>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</si>
  <si>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</si>
  <si>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</si>
  <si>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</si>
  <si>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</si>
  <si>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</si>
  <si>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</si>
  <si>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</si>
  <si>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</si>
  <si>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</si>
  <si>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</si>
  <si>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</si>
  <si>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</si>
  <si>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</si>
  <si>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</si>
  <si>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</si>
  <si>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</si>
  <si>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</si>
  <si>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</si>
  <si>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</si>
  <si>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</si>
  <si>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</si>
  <si>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</si>
  <si>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</si>
  <si>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</si>
  <si>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</si>
  <si>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</si>
  <si>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</si>
  <si>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</si>
  <si>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</si>
  <si>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</si>
  <si>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</si>
  <si>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</si>
  <si>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</si>
  <si>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</si>
  <si>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</si>
  <si>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</si>
  <si>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</si>
  <si>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</si>
  <si>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</si>
  <si>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</si>
  <si>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</si>
  <si>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</si>
  <si>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</si>
  <si>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</si>
  <si>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</si>
  <si>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</si>
  <si>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</si>
  <si>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</si>
  <si>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</si>
  <si>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</si>
  <si>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</si>
  <si>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</si>
  <si>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</si>
  <si>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</si>
  <si>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</si>
  <si>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</si>
  <si>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</si>
  <si>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</si>
  <si>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</si>
  <si>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</si>
  <si>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</si>
  <si>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</si>
  <si>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</si>
  <si>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</si>
  <si>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</si>
  <si>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</si>
  <si>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</si>
  <si>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</si>
  <si>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</si>
  <si>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</si>
  <si>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</si>
  <si>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</si>
  <si>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</si>
  <si>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</si>
  <si>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</si>
  <si>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</si>
  <si>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</si>
  <si>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</si>
  <si>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</si>
  <si>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</si>
  <si>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</si>
  <si>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</si>
  <si>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</si>
  <si>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</si>
  <si>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</si>
  <si>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</si>
  <si>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</si>
  <si>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</si>
  <si>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</si>
  <si>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</si>
  <si>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</si>
  <si>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</si>
  <si>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</si>
  <si>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</si>
  <si>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</si>
  <si>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</si>
  <si>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</si>
  <si>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</si>
  <si>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</si>
  <si>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</si>
  <si>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</si>
  <si>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</si>
  <si>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</si>
  <si>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</si>
  <si>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</si>
  <si>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</si>
  <si>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</si>
  <si>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</si>
  <si>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</si>
  <si>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</si>
  <si>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</si>
  <si>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</si>
  <si>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</si>
  <si>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</si>
  <si>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</si>
  <si>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</si>
  <si>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</si>
  <si>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</si>
  <si>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</si>
  <si>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</si>
  <si>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</si>
  <si>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</si>
  <si>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</si>
  <si>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</si>
  <si>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</si>
  <si>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</si>
  <si>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</si>
  <si>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</si>
  <si>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</si>
  <si>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</si>
  <si>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</si>
  <si>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</si>
  <si>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</si>
  <si>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</si>
  <si>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</si>
  <si>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</si>
  <si>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</si>
  <si>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</si>
  <si>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</si>
  <si>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</si>
  <si>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</si>
  <si>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</si>
  <si>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</si>
  <si>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</si>
  <si>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</si>
  <si>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</si>
  <si>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</si>
  <si>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</si>
  <si>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</si>
  <si>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</si>
  <si>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</si>
  <si>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</si>
  <si>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</si>
  <si>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</si>
  <si>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</si>
  <si>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</si>
  <si>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</si>
  <si>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</si>
  <si>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</si>
  <si>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</si>
  <si>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</si>
  <si>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</si>
  <si>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</si>
  <si>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</si>
  <si>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</si>
  <si>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</si>
  <si>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</si>
  <si>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</si>
  <si>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</si>
  <si>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</si>
  <si>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</si>
  <si>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</si>
  <si>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</si>
  <si>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</si>
  <si>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</si>
  <si>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</si>
  <si>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</si>
  <si>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</si>
  <si>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</si>
  <si>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</si>
  <si>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</si>
  <si>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</si>
  <si>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</si>
  <si>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</si>
  <si>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</si>
  <si>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</si>
  <si>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</si>
  <si>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</si>
  <si>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</si>
  <si>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</si>
  <si>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</si>
  <si>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</si>
  <si>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</si>
  <si>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</si>
  <si>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</si>
  <si>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</si>
  <si>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</si>
  <si>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</si>
  <si>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</si>
  <si>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</si>
  <si>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</si>
  <si>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</si>
  <si>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</si>
  <si>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</si>
  <si>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</si>
  <si>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</si>
  <si>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</si>
  <si>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</si>
  <si>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</si>
  <si>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</si>
  <si>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</si>
  <si>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</si>
  <si>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</si>
  <si>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</si>
  <si>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</si>
  <si>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</si>
  <si>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</si>
  <si>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</si>
  <si>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</si>
  <si>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</si>
  <si>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</si>
  <si>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</si>
  <si>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</si>
  <si>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</si>
  <si>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</si>
  <si>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</si>
  <si>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</si>
  <si>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</si>
  <si>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</si>
  <si>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</si>
  <si>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</si>
  <si>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</si>
  <si>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</si>
  <si>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</si>
  <si>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</si>
  <si>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</si>
  <si>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</si>
  <si>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</si>
  <si>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</si>
  <si>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</si>
  <si>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</si>
  <si>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</si>
  <si>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</si>
  <si>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</si>
  <si>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</si>
  <si>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</si>
  <si>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</si>
  <si>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</si>
  <si>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</si>
  <si>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</si>
  <si>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</si>
  <si>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</si>
  <si>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</si>
  <si>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</si>
  <si>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</si>
  <si>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</si>
  <si>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</si>
  <si>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</si>
  <si>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</si>
  <si>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</si>
  <si>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</si>
  <si>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</si>
  <si>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</si>
  <si>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</si>
  <si>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</si>
  <si>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</si>
  <si>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</si>
  <si>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</si>
  <si>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</si>
  <si>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</si>
  <si>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</si>
  <si>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</si>
  <si>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</si>
  <si>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</si>
  <si>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</si>
  <si>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</si>
  <si>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</si>
  <si>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</si>
  <si>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</si>
  <si>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</si>
  <si>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</si>
  <si>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</si>
  <si>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</si>
  <si>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</si>
  <si>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</si>
  <si>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</si>
  <si>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</si>
  <si>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</si>
  <si>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</si>
  <si>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</si>
  <si>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</si>
  <si>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</si>
  <si>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</si>
  <si>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</si>
  <si>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</si>
  <si>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</si>
  <si>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</si>
  <si>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</si>
  <si>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</si>
  <si>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</si>
  <si>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</si>
  <si>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</si>
  <si>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</si>
  <si>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</si>
  <si>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</si>
  <si>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</si>
  <si>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</si>
  <si>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</si>
  <si>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</si>
  <si>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</si>
  <si>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</si>
  <si>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</si>
  <si>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</si>
  <si>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</si>
  <si>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</si>
  <si>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</si>
  <si>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</si>
  <si>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</si>
  <si>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</si>
  <si>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</si>
  <si>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</si>
  <si>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</si>
  <si>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</si>
  <si>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</si>
  <si>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</si>
  <si>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</si>
  <si>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</si>
  <si>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</si>
  <si>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</si>
  <si>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</si>
  <si>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</si>
  <si>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</si>
  <si>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</si>
  <si>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</si>
  <si>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</si>
  <si>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</si>
  <si>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</si>
  <si>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</si>
  <si>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</si>
  <si>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</si>
  <si>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</si>
  <si>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</si>
  <si>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</si>
  <si>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</si>
  <si>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</si>
  <si>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</si>
  <si>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</si>
  <si>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</si>
  <si>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</si>
  <si>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</si>
  <si>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</si>
  <si>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</si>
  <si>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</si>
  <si>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</si>
  <si>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</si>
  <si>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</si>
  <si>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</si>
  <si>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</si>
  <si>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</si>
  <si>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</si>
  <si>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</si>
  <si>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</si>
  <si>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</si>
  <si>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</si>
  <si>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</si>
  <si>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</si>
  <si>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</si>
  <si>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</si>
  <si>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</si>
  <si>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</si>
  <si>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</si>
  <si>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</si>
  <si>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</si>
  <si>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</si>
  <si>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</si>
  <si>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</si>
  <si>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</si>
  <si>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</si>
  <si>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</si>
  <si>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</si>
  <si>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</si>
  <si>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</si>
  <si>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</si>
  <si>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</si>
  <si>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</si>
  <si>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</si>
  <si>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</si>
  <si>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</si>
  <si>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</si>
  <si>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</si>
  <si>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</si>
  <si>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</si>
  <si>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</si>
  <si>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</si>
  <si>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</si>
  <si>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</si>
  <si>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</si>
  <si>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</si>
  <si>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</si>
  <si>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</si>
  <si>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</si>
  <si>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</si>
  <si>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</si>
  <si>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</si>
  <si>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</si>
  <si>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</si>
  <si>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</si>
  <si>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</si>
  <si>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</si>
  <si>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</si>
  <si>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</si>
  <si>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</si>
  <si>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</si>
  <si>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</si>
  <si>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</si>
  <si>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</si>
  <si>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</si>
  <si>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</si>
  <si>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</si>
  <si>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</si>
  <si>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</si>
  <si>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</si>
  <si>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</si>
  <si>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</si>
  <si>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</si>
  <si>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</si>
  <si>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</si>
  <si>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</si>
  <si>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</si>
  <si>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</si>
  <si>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</si>
  <si>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</si>
  <si>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</si>
  <si>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</si>
  <si>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</si>
  <si>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</si>
  <si>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</si>
  <si>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</si>
  <si>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</si>
  <si>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</si>
  <si>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</si>
  <si>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</si>
  <si>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</si>
  <si>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</si>
  <si>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</si>
  <si>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</si>
  <si>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</si>
  <si>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</si>
  <si>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</si>
  <si>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</si>
  <si>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</si>
  <si>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</si>
  <si>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</si>
  <si>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</si>
  <si>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</si>
  <si>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</si>
  <si>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</si>
  <si>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</si>
  <si>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</si>
  <si>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</si>
  <si>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</si>
  <si>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</si>
  <si>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</si>
  <si>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</si>
  <si>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</si>
  <si>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</si>
  <si>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</si>
  <si>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</si>
  <si>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</si>
  <si>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</si>
  <si>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</si>
  <si>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</si>
  <si>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</si>
  <si>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</si>
  <si>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</si>
  <si>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</si>
  <si>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</si>
  <si>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</si>
  <si>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</si>
  <si>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</si>
  <si>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</si>
  <si>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</si>
  <si>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</si>
  <si>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</si>
  <si>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</si>
  <si>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</si>
  <si>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</si>
  <si>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</si>
  <si>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</si>
  <si>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</si>
  <si>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</si>
  <si>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</si>
  <si>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</si>
  <si>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</si>
  <si>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</si>
  <si>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</si>
  <si>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</si>
  <si>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</si>
  <si>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</si>
  <si>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</si>
  <si>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</si>
  <si>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</si>
  <si>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</si>
  <si>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</si>
  <si>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</si>
  <si>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</si>
  <si>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</si>
  <si>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</si>
  <si>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</si>
  <si>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</si>
  <si>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</si>
  <si>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</si>
  <si>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</si>
  <si>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</si>
  <si>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</si>
  <si>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</si>
  <si>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</si>
  <si>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</si>
  <si>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</si>
  <si>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</si>
  <si>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</si>
  <si>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</si>
  <si>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</si>
  <si>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</si>
  <si>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</si>
  <si>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</si>
  <si>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</si>
  <si>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</si>
  <si>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</si>
  <si>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</si>
  <si>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</si>
  <si>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</si>
  <si>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</si>
  <si>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</si>
  <si>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</si>
  <si>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</si>
  <si>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</si>
  <si>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</si>
  <si>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</si>
  <si>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</si>
  <si>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</si>
  <si>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</si>
  <si>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</si>
  <si>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</si>
  <si>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</si>
  <si>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</si>
  <si>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</si>
  <si>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</si>
  <si>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</si>
  <si>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</si>
  <si>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</si>
  <si>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</si>
  <si>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</si>
  <si>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</si>
  <si>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</si>
  <si>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</si>
  <si>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</si>
  <si>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</si>
  <si>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</si>
  <si>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</si>
  <si>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</si>
  <si>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</si>
  <si>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</si>
  <si>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</si>
  <si>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</si>
  <si>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</si>
  <si>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</si>
  <si>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</si>
  <si>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</si>
  <si>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</si>
  <si>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</si>
  <si>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</si>
  <si>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</si>
  <si>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</si>
  <si>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</si>
  <si>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</si>
  <si>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</si>
  <si>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</si>
  <si>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</si>
  <si>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</si>
  <si>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</si>
  <si>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</si>
  <si>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</si>
  <si>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</si>
  <si>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</si>
  <si>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</si>
  <si>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</si>
  <si>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</si>
  <si>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</si>
  <si>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</si>
  <si>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</si>
  <si>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</si>
  <si>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</si>
  <si>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</si>
  <si>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</si>
  <si>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</si>
  <si>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</si>
  <si>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</si>
  <si>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</si>
  <si>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</si>
  <si>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</si>
  <si>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</si>
  <si>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</si>
  <si>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</si>
  <si>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</si>
  <si>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</si>
  <si>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</si>
  <si>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</si>
  <si>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</si>
  <si>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</si>
  <si>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</si>
  <si>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</si>
  <si>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</si>
  <si>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</si>
  <si>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</si>
  <si>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</si>
  <si>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</si>
  <si>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</si>
  <si>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</si>
  <si>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</si>
  <si>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</si>
  <si>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</si>
  <si>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</si>
  <si>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</si>
  <si>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</si>
  <si>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</si>
  <si>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</si>
  <si>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</si>
  <si>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</si>
  <si>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</si>
  <si>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</si>
  <si>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</si>
  <si>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</si>
  <si>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</si>
  <si>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</si>
  <si>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</si>
  <si>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</si>
  <si>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</si>
  <si>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</si>
  <si>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</si>
  <si>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</si>
  <si>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</si>
  <si>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</si>
  <si>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</si>
  <si>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</si>
  <si>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</si>
  <si>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</si>
  <si>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</si>
  <si>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</si>
  <si>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</si>
  <si>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</si>
  <si>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</si>
  <si>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</si>
  <si>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</si>
  <si>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</si>
  <si>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</si>
  <si>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</si>
  <si>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</si>
  <si>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</si>
  <si>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</si>
  <si>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</si>
  <si>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</si>
  <si>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</si>
  <si>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</si>
  <si>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</si>
  <si>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</si>
  <si>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</si>
  <si>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</si>
  <si>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</si>
  <si>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</si>
  <si>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</si>
  <si>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</si>
  <si>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</si>
  <si>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</si>
  <si>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</si>
  <si>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</si>
  <si>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</si>
  <si>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</si>
  <si>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</si>
  <si>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</si>
  <si>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</si>
  <si>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</si>
  <si>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</si>
  <si>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</si>
  <si>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</si>
  <si>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</si>
  <si>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</si>
  <si>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</si>
  <si>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</si>
  <si>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</si>
  <si>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</si>
  <si>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</si>
  <si>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</si>
  <si>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</si>
  <si>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</si>
  <si>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</si>
  <si>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</si>
  <si>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</si>
  <si>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</si>
  <si>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</si>
  <si>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</si>
  <si>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</si>
  <si>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</si>
  <si>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</si>
  <si>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</si>
  <si>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</si>
  <si>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</si>
  <si>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</si>
  <si>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</si>
  <si>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</si>
  <si>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</si>
  <si>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</si>
  <si>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</si>
  <si>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</si>
  <si>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</si>
  <si>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</si>
  <si>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</si>
  <si>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</si>
  <si>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</si>
  <si>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</si>
  <si>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</si>
  <si>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</si>
  <si>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</si>
  <si>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</si>
  <si>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</si>
  <si>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</si>
  <si>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</si>
  <si>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</si>
  <si>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</si>
  <si>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</si>
  <si>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</si>
  <si>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</si>
  <si>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</si>
  <si>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</si>
  <si>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</si>
  <si>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</si>
  <si>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</si>
  <si>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</si>
  <si>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</si>
  <si>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</si>
  <si>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</si>
  <si>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</si>
  <si>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</si>
  <si>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</si>
  <si>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</si>
  <si>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</si>
  <si>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</si>
  <si>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</si>
  <si>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</si>
  <si>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</si>
  <si>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</si>
  <si>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</si>
  <si>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</si>
  <si>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</si>
  <si>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</si>
  <si>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</si>
  <si>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</si>
  <si>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</si>
  <si>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</si>
  <si>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</si>
  <si>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</si>
  <si>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</si>
  <si>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</si>
  <si>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</si>
  <si>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</si>
  <si>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</si>
  <si>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</si>
  <si>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</si>
  <si>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</si>
  <si>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</si>
  <si>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</si>
  <si>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</si>
  <si>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</si>
  <si>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</si>
  <si>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</si>
  <si>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</si>
  <si>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</si>
  <si>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</si>
  <si>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</si>
  <si>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</si>
  <si>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</si>
  <si>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</si>
  <si>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</si>
  <si>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</si>
  <si>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</si>
  <si>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</si>
  <si>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</si>
  <si>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</si>
  <si>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</si>
  <si>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</si>
  <si>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</si>
  <si>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</si>
  <si>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</si>
  <si>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</si>
  <si>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</si>
  <si>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</si>
  <si>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</si>
  <si>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</si>
  <si>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</si>
  <si>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</si>
  <si>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</si>
  <si>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</si>
  <si>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</si>
  <si>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</si>
  <si>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</si>
  <si>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</si>
  <si>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</si>
  <si>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</si>
  <si>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</si>
  <si>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</si>
  <si>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</si>
  <si>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</si>
  <si>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</si>
  <si>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</si>
  <si>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</si>
  <si>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</si>
  <si>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</si>
  <si>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</si>
  <si>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</si>
  <si>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</si>
  <si>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</si>
  <si>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</si>
  <si>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</si>
  <si>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</si>
  <si>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</si>
  <si>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</si>
  <si>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</si>
  <si>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</si>
  <si>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</si>
  <si>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</si>
  <si>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</si>
  <si>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</si>
  <si>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</si>
  <si>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</si>
  <si>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</si>
  <si>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</si>
  <si>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</si>
  <si>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</si>
  <si>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</si>
  <si>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</si>
  <si>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</si>
  <si>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</si>
  <si>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</si>
  <si>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</si>
  <si>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</si>
  <si>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</si>
  <si>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</si>
  <si>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</si>
  <si>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</si>
  <si>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</si>
  <si>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</si>
  <si>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</si>
  <si>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</si>
  <si>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</si>
  <si>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</si>
  <si>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</si>
  <si>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</si>
  <si>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</si>
  <si>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</si>
  <si>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</si>
  <si>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</si>
  <si>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</si>
  <si>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</si>
  <si>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</si>
  <si>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</si>
  <si>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</si>
  <si>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</si>
  <si>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</si>
  <si>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</si>
  <si>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</si>
  <si>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</si>
  <si>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</si>
  <si>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</si>
  <si>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</si>
  <si>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</si>
  <si>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</si>
  <si>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</si>
  <si>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</si>
  <si>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</si>
  <si>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</si>
  <si>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</si>
  <si>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</si>
  <si>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</si>
  <si>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</si>
  <si>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</si>
  <si>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</si>
  <si>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</si>
  <si>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</si>
  <si>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</si>
  <si>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</si>
  <si>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</si>
  <si>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</si>
  <si>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</si>
  <si>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</si>
  <si>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</si>
  <si>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</si>
  <si>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</si>
  <si>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</si>
  <si>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</si>
  <si>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</si>
  <si>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</si>
  <si>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</si>
  <si>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</si>
  <si>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</si>
  <si>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</si>
  <si>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</si>
  <si>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</si>
  <si>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</si>
  <si>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</si>
  <si>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</si>
  <si>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</si>
  <si>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</si>
  <si>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</si>
  <si>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</si>
  <si>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</si>
  <si>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</si>
  <si>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</si>
  <si>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</si>
  <si>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</si>
  <si>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</si>
  <si>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</si>
  <si>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</si>
  <si>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</si>
  <si>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</si>
  <si>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</si>
  <si>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</si>
  <si>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</si>
  <si>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</si>
  <si>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</si>
  <si>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</si>
  <si>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</si>
  <si>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</si>
  <si>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</si>
  <si>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</si>
  <si>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</si>
  <si>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</si>
  <si>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</si>
  <si>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</si>
  <si>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</si>
  <si>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</si>
  <si>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</si>
  <si>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</si>
  <si>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</si>
  <si>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</si>
  <si>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</si>
  <si>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</si>
  <si>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</si>
  <si>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</si>
  <si>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</si>
  <si>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</si>
  <si>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</si>
  <si>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</si>
  <si>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</si>
  <si>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</si>
  <si>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</si>
  <si>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</si>
  <si>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</si>
  <si>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</si>
  <si>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</si>
  <si>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</si>
  <si>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</si>
  <si>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</si>
  <si>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</si>
  <si>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</si>
  <si>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</si>
  <si>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</si>
  <si>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</si>
  <si>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</si>
  <si>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</si>
  <si>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</si>
  <si>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</si>
  <si>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</si>
  <si>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</si>
  <si>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</si>
  <si>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</si>
  <si>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</si>
  <si>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</si>
  <si>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</si>
  <si>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</si>
  <si>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</si>
  <si>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</si>
  <si>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</si>
  <si>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</si>
  <si>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</si>
  <si>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</si>
  <si>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</si>
  <si>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</si>
  <si>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</si>
  <si>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</si>
  <si>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</si>
  <si>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</si>
  <si>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</si>
  <si>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</si>
  <si>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</si>
  <si>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</si>
  <si>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</si>
  <si>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</si>
  <si>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</si>
  <si>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</si>
  <si>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</si>
  <si>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</si>
  <si>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</si>
  <si>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</si>
  <si>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</si>
  <si>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</si>
  <si>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</si>
  <si>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</si>
  <si>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</si>
  <si>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</si>
  <si>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</si>
  <si>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</si>
  <si>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</si>
  <si>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</si>
  <si>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</si>
  <si>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</si>
  <si>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</si>
  <si>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</si>
  <si>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</si>
  <si>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</si>
  <si>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</si>
  <si>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</si>
  <si>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</si>
  <si>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</si>
  <si>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</si>
  <si>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</si>
  <si>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</si>
  <si>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</si>
  <si>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</si>
  <si>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</si>
  <si>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</si>
  <si>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</si>
  <si>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</si>
  <si>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</si>
  <si>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</si>
  <si>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</si>
  <si>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</si>
  <si>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</si>
  <si>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</si>
  <si>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</si>
  <si>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</si>
  <si>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</si>
  <si>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</si>
  <si>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</si>
  <si>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</si>
  <si>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</si>
  <si>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</si>
  <si>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</si>
  <si>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</si>
  <si>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</si>
  <si>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</si>
  <si>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</si>
  <si>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</si>
  <si>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</si>
  <si>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</si>
  <si>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</si>
  <si>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</si>
  <si>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</si>
  <si>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</si>
  <si>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</si>
  <si>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</si>
  <si>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</si>
  <si>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</si>
  <si>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</si>
  <si>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</si>
  <si>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</si>
  <si>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</si>
  <si>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</si>
  <si>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</si>
  <si>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</si>
  <si>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</si>
  <si>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</si>
  <si>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</si>
  <si>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</si>
  <si>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</si>
  <si>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</si>
  <si>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</si>
  <si>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</si>
  <si>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</si>
  <si>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</si>
  <si>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</si>
  <si>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</si>
  <si>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</si>
  <si>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</si>
  <si>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</si>
  <si>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</si>
  <si>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</si>
  <si>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</si>
  <si>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</si>
  <si>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</si>
  <si>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</si>
  <si>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</si>
  <si>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</si>
  <si>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</si>
  <si>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</si>
  <si>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</si>
  <si>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</si>
  <si>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</si>
  <si>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</si>
  <si>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</si>
  <si>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</si>
  <si>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</si>
  <si>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</si>
  <si>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</si>
  <si>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</si>
  <si>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</si>
  <si>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</si>
  <si>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</si>
  <si>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</si>
  <si>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</si>
  <si>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</si>
  <si>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</si>
  <si>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</si>
  <si>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</si>
  <si>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</si>
  <si>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</si>
  <si>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</si>
  <si>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</si>
  <si>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</si>
  <si>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</si>
  <si>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</si>
  <si>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</si>
  <si>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</si>
  <si>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</si>
  <si>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</si>
  <si>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</si>
  <si>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</si>
  <si>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</si>
  <si>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</si>
  <si>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</si>
  <si>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</si>
  <si>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</si>
  <si>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</si>
  <si>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</si>
  <si>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</si>
  <si>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</si>
  <si>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</si>
  <si>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</si>
  <si>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</si>
  <si>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</si>
  <si>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</si>
  <si>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</si>
  <si>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</si>
  <si>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</si>
  <si>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</si>
  <si>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</si>
  <si>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</si>
  <si>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</si>
  <si>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</si>
  <si>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</si>
  <si>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</si>
  <si>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</si>
  <si>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</si>
  <si>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</si>
  <si>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</si>
  <si>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</si>
  <si>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</si>
  <si>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</si>
  <si>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</si>
  <si>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</si>
  <si>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</si>
  <si>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</si>
  <si>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</si>
  <si>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</si>
  <si>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</si>
  <si>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</si>
  <si>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</si>
  <si>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</si>
  <si>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</si>
  <si>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</si>
  <si>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</si>
  <si>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</si>
  <si>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</si>
  <si>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</si>
  <si>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</si>
  <si>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</si>
  <si>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</si>
  <si>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</si>
  <si>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</si>
  <si>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</si>
  <si>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</si>
  <si>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</si>
  <si>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</si>
  <si>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</si>
  <si>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</si>
  <si>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</si>
  <si>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</si>
  <si>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</si>
  <si>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</si>
  <si>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</si>
  <si>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</si>
  <si>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</si>
  <si>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</si>
  <si>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</si>
  <si>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</si>
  <si>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</si>
  <si>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</si>
  <si>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</si>
  <si>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</si>
  <si>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</si>
  <si>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</si>
  <si>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</si>
  <si>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</si>
  <si>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</si>
  <si>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</si>
  <si>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</si>
  <si>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</si>
  <si>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</si>
  <si>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</si>
  <si>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</si>
  <si>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</si>
  <si>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</si>
  <si>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</si>
  <si>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</si>
  <si>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</si>
  <si>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</si>
  <si>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</si>
  <si>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</si>
  <si>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</si>
  <si>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</si>
  <si>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</si>
  <si>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</si>
  <si>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</si>
  <si>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</si>
  <si>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</si>
  <si>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</si>
  <si>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</si>
  <si>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</si>
  <si>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</si>
  <si>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</si>
  <si>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</si>
  <si>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</si>
  <si>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</si>
  <si>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</si>
  <si>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</si>
  <si>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</si>
  <si>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</si>
  <si>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</si>
  <si>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</si>
  <si>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</si>
  <si>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</si>
  <si>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</si>
  <si>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</si>
  <si>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</si>
  <si>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</si>
  <si>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</si>
  <si>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</si>
  <si>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</si>
  <si>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</si>
  <si>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</si>
  <si>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</si>
  <si>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</si>
  <si>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</si>
  <si>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</si>
  <si>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</si>
  <si>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</si>
  <si>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</si>
  <si>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</si>
  <si>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</si>
  <si>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</si>
  <si>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</si>
  <si>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</si>
  <si>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</si>
  <si>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</si>
  <si>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</si>
  <si>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</si>
  <si>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</si>
  <si>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</si>
  <si>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</si>
  <si>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</si>
  <si>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</si>
  <si>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</si>
  <si>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</si>
  <si>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</si>
  <si>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</si>
  <si>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</si>
  <si>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</si>
  <si>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</si>
  <si>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</si>
  <si>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</si>
  <si>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</si>
  <si>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</si>
  <si>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</si>
  <si>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</si>
  <si>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</si>
  <si>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</si>
  <si>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</si>
  <si>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</si>
  <si>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</si>
  <si>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</si>
  <si>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</si>
  <si>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</si>
  <si>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</si>
  <si>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</si>
  <si>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</si>
  <si>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</si>
  <si>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</si>
  <si>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</si>
  <si>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</si>
  <si>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</si>
  <si>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</si>
  <si>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</si>
  <si>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</si>
  <si>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</si>
  <si>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</si>
  <si>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</si>
  <si>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</si>
  <si>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</si>
  <si>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</si>
  <si>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</si>
  <si>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</si>
  <si>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</si>
  <si>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</si>
  <si>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</si>
  <si>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</si>
  <si>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</si>
  <si>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</si>
  <si>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</si>
  <si>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</si>
  <si>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</si>
  <si>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</si>
  <si>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</si>
  <si>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</si>
  <si>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</si>
  <si>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</si>
  <si>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</si>
  <si>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</si>
  <si>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</si>
  <si>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</si>
  <si>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</si>
  <si>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</si>
  <si>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</si>
  <si>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</si>
  <si>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</si>
  <si>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</si>
  <si>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</si>
  <si>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</si>
  <si>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</si>
  <si>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</si>
  <si>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</si>
  <si>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</si>
  <si>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</si>
  <si>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</si>
  <si>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</si>
  <si>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</si>
  <si>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</si>
  <si>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</si>
  <si>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</si>
  <si>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</si>
  <si>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</si>
  <si>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</si>
  <si>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</si>
  <si>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</si>
  <si>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</si>
  <si>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</si>
  <si>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</si>
  <si>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</si>
  <si>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</si>
  <si>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</si>
  <si>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</si>
  <si>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</si>
  <si>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</si>
  <si>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</si>
  <si>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</si>
  <si>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</si>
  <si>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</si>
  <si>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</si>
  <si>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</si>
  <si>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</si>
  <si>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</si>
  <si>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</si>
  <si>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</si>
  <si>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</si>
  <si>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</si>
  <si>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</si>
  <si>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</si>
  <si>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</si>
  <si>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</si>
  <si>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</si>
  <si>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</si>
  <si>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</si>
  <si>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</si>
  <si>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</si>
  <si>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</si>
  <si>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</si>
  <si>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</si>
  <si>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</si>
  <si>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</si>
  <si>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</si>
  <si>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</si>
  <si>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</si>
  <si>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</si>
  <si>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</si>
  <si>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</si>
  <si>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</si>
  <si>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</si>
  <si>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</si>
  <si>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</si>
  <si>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</si>
  <si>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</si>
  <si>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</si>
  <si>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</si>
  <si>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</si>
  <si>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</si>
  <si>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</si>
  <si>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</si>
  <si>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</si>
  <si>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</si>
  <si>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</si>
  <si>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</si>
  <si>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</si>
  <si>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</si>
  <si>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</si>
  <si>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</si>
  <si>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</si>
  <si>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</si>
  <si>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</si>
  <si>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</si>
  <si>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</si>
  <si>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</si>
  <si>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</si>
  <si>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</si>
  <si>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</si>
  <si>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</si>
  <si>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</si>
  <si>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</si>
  <si>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</si>
  <si>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</si>
  <si>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</si>
  <si>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</si>
  <si>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</si>
  <si>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</si>
  <si>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</si>
  <si>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</si>
  <si>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</si>
  <si>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</si>
  <si>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</si>
  <si>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</si>
  <si>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</si>
  <si>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</si>
  <si>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</si>
  <si>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</si>
  <si>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</si>
  <si>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</si>
  <si>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</si>
  <si>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</si>
  <si>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</si>
  <si>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</si>
  <si>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</si>
  <si>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</si>
  <si>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</si>
  <si>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</si>
  <si>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</si>
  <si>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</si>
  <si>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</si>
  <si>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</si>
  <si>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</si>
  <si>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</si>
  <si>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</si>
  <si>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</si>
  <si>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</si>
  <si>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</si>
  <si>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</si>
  <si>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</si>
  <si>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</si>
  <si>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</si>
  <si>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</si>
  <si>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</si>
  <si>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</si>
  <si>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</si>
  <si>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</si>
  <si>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</si>
  <si>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</si>
  <si>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</si>
  <si>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</si>
  <si>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</si>
  <si>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</si>
  <si>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</si>
  <si>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</si>
  <si>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</si>
  <si>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</si>
  <si>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</si>
  <si>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</si>
  <si>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</si>
  <si>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</si>
  <si>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</si>
  <si>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</si>
  <si>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</si>
  <si>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</si>
  <si>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</si>
  <si>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</si>
  <si>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</si>
  <si>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</si>
  <si>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</si>
  <si>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</si>
  <si>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</si>
  <si>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</si>
  <si>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</si>
  <si>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</si>
  <si>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</si>
  <si>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</si>
  <si>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</si>
  <si>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</si>
  <si>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</si>
  <si>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</si>
  <si>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</si>
  <si>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</si>
  <si>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</si>
  <si>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</si>
  <si>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</si>
  <si>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</si>
  <si>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</si>
  <si>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</si>
  <si>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</si>
  <si>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</si>
  <si>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</si>
  <si>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</si>
  <si>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</si>
  <si>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</si>
  <si>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</si>
  <si>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</si>
  <si>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</si>
  <si>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</si>
  <si>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</si>
  <si>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</si>
  <si>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</si>
  <si>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</si>
  <si>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</si>
  <si>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</si>
  <si>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</si>
  <si>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</si>
  <si>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</si>
  <si>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</si>
  <si>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</si>
  <si>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</si>
  <si>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</si>
  <si>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</si>
  <si>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</si>
  <si>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</si>
  <si>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</si>
  <si>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</si>
  <si>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</si>
  <si>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</si>
  <si>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</si>
  <si>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</si>
  <si>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</si>
  <si>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</si>
  <si>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</si>
  <si>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</si>
  <si>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</si>
  <si>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</si>
  <si>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</si>
  <si>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</si>
  <si>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</si>
  <si>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</si>
  <si>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</si>
  <si>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</si>
  <si>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</si>
  <si>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</si>
  <si>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</si>
  <si>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</si>
  <si>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</si>
  <si>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</si>
  <si>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</si>
  <si>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</si>
  <si>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</si>
  <si>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</si>
  <si>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</si>
  <si>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</si>
  <si>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</si>
  <si>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</si>
  <si>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</si>
  <si>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</si>
  <si>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</si>
  <si>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</si>
  <si>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</si>
  <si>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</si>
  <si>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</si>
  <si>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</si>
  <si>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</si>
  <si>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</si>
  <si>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</si>
  <si>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</si>
  <si>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</si>
  <si>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</si>
  <si>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</si>
  <si>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</si>
  <si>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</si>
  <si>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</si>
  <si>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</si>
  <si>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</si>
  <si>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</si>
  <si>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</si>
  <si>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</si>
  <si>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</si>
  <si>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</si>
  <si>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</si>
  <si>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</si>
  <si>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</si>
  <si>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</si>
  <si>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</si>
  <si>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</si>
  <si>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</si>
  <si>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</si>
  <si>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</si>
  <si>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</si>
  <si>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</si>
  <si>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</si>
  <si>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</si>
  <si>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</si>
  <si>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</si>
  <si>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</si>
  <si>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</si>
  <si>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</si>
  <si>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</si>
  <si>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</si>
  <si>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</si>
  <si>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</si>
  <si>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</si>
  <si>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</si>
  <si>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</si>
  <si>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</si>
  <si>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</si>
  <si>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</si>
  <si>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</si>
  <si>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</si>
  <si>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</si>
  <si>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</si>
  <si>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</si>
  <si>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</si>
  <si>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</si>
  <si>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</si>
  <si>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</si>
  <si>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</si>
  <si>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</si>
  <si>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</si>
  <si>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</si>
  <si>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</si>
  <si>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</si>
  <si>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</si>
  <si>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</si>
  <si>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</si>
  <si>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</si>
  <si>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</si>
  <si>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</si>
  <si>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</si>
  <si>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</si>
  <si>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</si>
  <si>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</si>
  <si>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</si>
  <si>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</si>
  <si>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</si>
  <si>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</si>
  <si>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</si>
  <si>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</si>
  <si>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</si>
  <si>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</si>
  <si>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</si>
  <si>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</si>
  <si>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</si>
  <si>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</si>
  <si>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</si>
  <si>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</si>
  <si>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</si>
  <si>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</si>
  <si>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</si>
  <si>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</si>
  <si>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</si>
  <si>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</si>
  <si>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</si>
  <si>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</si>
  <si>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</si>
  <si>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</si>
  <si>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</si>
  <si>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</si>
  <si>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</si>
  <si>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</si>
  <si>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</si>
  <si>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</si>
  <si>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</si>
  <si>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</si>
  <si>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</si>
  <si>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</si>
  <si>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</si>
  <si>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</si>
  <si>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</si>
  <si>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</si>
  <si>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</si>
  <si>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</si>
  <si>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</si>
  <si>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</si>
  <si>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</si>
  <si>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</si>
  <si>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</si>
  <si>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</si>
  <si>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</si>
  <si>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</si>
  <si>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</si>
  <si>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</si>
  <si>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</si>
  <si>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</si>
  <si>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</si>
  <si>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</si>
  <si>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</si>
  <si>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</si>
  <si>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</si>
  <si>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</si>
  <si>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</si>
  <si>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</si>
  <si>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</si>
  <si>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</si>
  <si>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</si>
  <si>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</si>
  <si>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</si>
  <si>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</si>
  <si>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</si>
  <si>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</si>
  <si>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</si>
  <si>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</si>
  <si>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</si>
  <si>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</si>
  <si>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</si>
  <si>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</si>
  <si>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</si>
  <si>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</si>
  <si>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</si>
  <si>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</si>
  <si>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</si>
  <si>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</si>
  <si>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</si>
  <si>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</si>
  <si>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</si>
  <si>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</si>
  <si>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</si>
  <si>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</si>
  <si>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</si>
  <si>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</si>
  <si>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</si>
  <si>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</si>
  <si>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</si>
  <si>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</si>
  <si>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</si>
  <si>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</si>
  <si>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</si>
  <si>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</si>
  <si>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</si>
  <si>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</si>
  <si>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</si>
  <si>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</si>
  <si>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</si>
  <si>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</si>
  <si>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</si>
  <si>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</si>
  <si>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</si>
  <si>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</si>
  <si>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</si>
  <si>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</si>
  <si>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</si>
  <si>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</si>
  <si>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</si>
  <si>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</si>
  <si>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</si>
  <si>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</si>
  <si>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</si>
  <si>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</si>
  <si>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</si>
  <si>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</si>
  <si>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</si>
  <si>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</si>
  <si>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</si>
  <si>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</si>
  <si>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</si>
  <si>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</si>
  <si>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</si>
  <si>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</si>
  <si>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</si>
  <si>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</si>
  <si>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</si>
  <si>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</si>
  <si>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</si>
  <si>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</si>
  <si>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</si>
  <si>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</si>
  <si>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</si>
  <si>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</si>
  <si>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</si>
  <si>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</si>
  <si>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</si>
  <si>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</si>
  <si>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</si>
  <si>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</si>
  <si>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</si>
  <si>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</si>
  <si>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</si>
  <si>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</si>
  <si>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</si>
  <si>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</si>
  <si>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</si>
  <si>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</si>
  <si>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</si>
  <si>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</si>
  <si>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</si>
  <si>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</si>
  <si>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</si>
  <si>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</si>
  <si>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</si>
  <si>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</si>
  <si>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</si>
  <si>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</si>
  <si>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</si>
  <si>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</si>
  <si>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</si>
  <si>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</si>
  <si>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</si>
  <si>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</si>
  <si>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</si>
  <si>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</si>
  <si>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</si>
  <si>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</si>
  <si>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</si>
  <si>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</si>
  <si>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</si>
  <si>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</si>
  <si>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</si>
  <si>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</si>
  <si>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</si>
  <si>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</si>
  <si>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</si>
  <si>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</si>
  <si>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</si>
  <si>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</si>
  <si>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</si>
  <si>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</si>
  <si>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</si>
  <si>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</si>
  <si>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</si>
  <si>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</si>
  <si>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</si>
  <si>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</si>
  <si>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</si>
  <si>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</si>
  <si>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</si>
  <si>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</si>
  <si>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</si>
  <si>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</si>
  <si>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</si>
  <si>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</si>
  <si>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</si>
  <si>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</si>
  <si>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</si>
  <si>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</si>
  <si>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</si>
  <si>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</si>
  <si>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</si>
  <si>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</si>
  <si>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</si>
  <si>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</si>
  <si>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</si>
  <si>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</si>
  <si>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</si>
  <si>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</si>
  <si>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</si>
  <si>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</si>
  <si>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</si>
  <si>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</si>
  <si>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</si>
  <si>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</si>
  <si>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</si>
  <si>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</si>
  <si>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</si>
  <si>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</si>
  <si>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</si>
  <si>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</si>
  <si>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</si>
  <si>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</si>
  <si>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</si>
  <si>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</si>
  <si>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</si>
  <si>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</si>
  <si>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</si>
  <si>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</si>
  <si>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</si>
  <si>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</si>
  <si>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</si>
  <si>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</si>
  <si>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</si>
  <si>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</si>
  <si>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</si>
  <si>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</si>
  <si>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</si>
  <si>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</si>
  <si>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</si>
  <si>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</si>
  <si>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</si>
  <si>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</si>
  <si>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</si>
  <si>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</si>
  <si>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</si>
  <si>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</si>
  <si>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</si>
  <si>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</si>
  <si>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</si>
  <si>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</si>
  <si>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</si>
  <si>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</si>
  <si>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</si>
  <si>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</si>
  <si>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</si>
  <si>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</si>
  <si>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</si>
  <si>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</si>
  <si>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</si>
  <si>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</si>
  <si>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</si>
  <si>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</si>
  <si>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</si>
  <si>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</si>
  <si>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</si>
  <si>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</si>
  <si>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</si>
  <si>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</si>
  <si>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</si>
  <si>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</si>
  <si>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</si>
  <si>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</si>
  <si>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</si>
  <si>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</si>
  <si>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</si>
  <si>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</si>
  <si>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</si>
  <si>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</si>
  <si>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</si>
  <si>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</si>
  <si>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</si>
  <si>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</si>
  <si>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</si>
  <si>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</si>
  <si>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</si>
  <si>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</si>
  <si>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</si>
  <si>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</si>
  <si>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</si>
  <si>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</si>
  <si>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</si>
  <si>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</si>
  <si>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</si>
  <si>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</si>
  <si>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</si>
  <si>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</si>
  <si>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</si>
  <si>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</si>
  <si>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</si>
  <si>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</si>
  <si>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</si>
  <si>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</si>
  <si>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</si>
  <si>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</si>
  <si>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</si>
  <si>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</si>
  <si>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</si>
  <si>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</si>
  <si>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</si>
  <si>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</si>
  <si>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</si>
  <si>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</si>
  <si>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</si>
  <si>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</si>
  <si>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</si>
  <si>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</si>
  <si>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</si>
  <si>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</si>
  <si>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</si>
  <si>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</si>
  <si>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</si>
  <si>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</si>
  <si>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</si>
  <si>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</si>
  <si>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</si>
  <si>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</si>
  <si>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</si>
  <si>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</si>
  <si>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</si>
  <si>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</si>
  <si>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</si>
  <si>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</si>
  <si>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</si>
  <si>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</si>
  <si>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</si>
  <si>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</si>
  <si>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</si>
  <si>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</si>
  <si>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</si>
  <si>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</si>
  <si>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</si>
  <si>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</si>
  <si>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</si>
  <si>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</si>
  <si>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</si>
  <si>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</si>
  <si>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</si>
  <si>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</si>
  <si>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</si>
  <si>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</si>
  <si>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</si>
  <si>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</si>
  <si>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</si>
  <si>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</si>
  <si>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</si>
  <si>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</si>
  <si>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</si>
  <si>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</si>
  <si>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</si>
  <si>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</si>
  <si>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</si>
  <si>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</si>
  <si>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</si>
  <si>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</si>
  <si>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</si>
  <si>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</si>
  <si>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</si>
  <si>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</si>
  <si>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</si>
  <si>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</si>
  <si>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</si>
  <si>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</si>
  <si>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</si>
  <si>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</si>
  <si>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</si>
  <si>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</si>
  <si>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</si>
  <si>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</si>
  <si>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</si>
  <si>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</si>
  <si>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</si>
  <si>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</si>
  <si>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</si>
  <si>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</si>
  <si>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</si>
  <si>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</si>
  <si>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</si>
  <si>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</si>
  <si>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</si>
  <si>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</si>
  <si>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</si>
  <si>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</si>
  <si>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</si>
  <si>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</si>
  <si>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</si>
  <si>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</si>
  <si>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</si>
  <si>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</si>
  <si>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</si>
  <si>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</si>
  <si>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</si>
  <si>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</si>
  <si>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</si>
  <si>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</si>
  <si>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</si>
  <si>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</si>
  <si>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</si>
  <si>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</si>
  <si>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</si>
  <si>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</si>
  <si>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</si>
  <si>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</si>
  <si>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</si>
  <si>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</si>
  <si>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</si>
  <si>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</si>
  <si>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</si>
  <si>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</si>
  <si>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</si>
  <si>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</si>
  <si>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</si>
  <si>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</si>
  <si>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</si>
  <si>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</si>
  <si>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</si>
  <si>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</si>
  <si>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</si>
  <si>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</si>
  <si>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</si>
  <si>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</si>
  <si>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</si>
  <si>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</si>
  <si>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</si>
  <si>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</si>
  <si>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</si>
  <si>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</si>
  <si>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</si>
  <si>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</si>
  <si>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</si>
  <si>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</si>
  <si>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</si>
  <si>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</si>
  <si>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</si>
  <si>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</si>
  <si>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</si>
  <si>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</si>
  <si>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</si>
  <si>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</si>
  <si>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</si>
  <si>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</si>
  <si>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</si>
  <si>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</si>
  <si>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</si>
  <si>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</si>
  <si>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</si>
  <si>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</si>
  <si>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</si>
  <si>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</si>
  <si>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</si>
  <si>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</si>
  <si>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</si>
  <si>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</si>
  <si>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</si>
  <si>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</si>
  <si>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</si>
  <si>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</si>
  <si>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</si>
  <si>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</si>
  <si>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</si>
  <si>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</si>
  <si>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</si>
  <si>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</si>
  <si>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</si>
  <si>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</si>
  <si>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</si>
  <si>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</si>
  <si>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</si>
  <si>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</si>
  <si>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</si>
  <si>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</si>
  <si>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</si>
  <si>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</si>
  <si>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</si>
  <si>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</si>
  <si>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</si>
  <si>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</si>
  <si>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</si>
  <si>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</si>
  <si>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</si>
  <si>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</si>
  <si>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</si>
  <si>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</si>
  <si>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</si>
  <si>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</si>
  <si>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</si>
  <si>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</si>
  <si>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</si>
  <si>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</si>
  <si>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</si>
  <si>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</si>
  <si>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</si>
  <si>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</si>
  <si>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</si>
  <si>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</si>
  <si>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</si>
  <si>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</si>
  <si>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</si>
  <si>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</si>
  <si>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</si>
  <si>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</si>
  <si>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</si>
  <si>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</si>
  <si>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</si>
  <si>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</si>
  <si>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</si>
  <si>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</si>
  <si>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</si>
  <si>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</si>
  <si>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</si>
  <si>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</si>
  <si>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</si>
  <si>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</si>
  <si>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</si>
  <si>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</si>
  <si>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</si>
  <si>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</si>
  <si>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</si>
  <si>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</si>
  <si>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</si>
  <si>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</si>
  <si>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</si>
  <si>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</si>
  <si>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</si>
  <si>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</si>
  <si>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</si>
  <si>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</si>
  <si>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</si>
  <si>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</si>
  <si>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</si>
  <si>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</si>
  <si>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</si>
  <si>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</si>
  <si>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</si>
  <si>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</si>
  <si>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</si>
  <si>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</si>
  <si>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</si>
  <si>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</si>
  <si>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</si>
  <si>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</si>
  <si>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</si>
  <si>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</si>
  <si>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</si>
  <si>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</si>
  <si>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</si>
  <si>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</si>
  <si>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</si>
  <si>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</si>
  <si>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</si>
  <si>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</si>
  <si>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</si>
  <si>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</si>
  <si>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</si>
  <si>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</si>
  <si>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</si>
  <si>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</si>
  <si>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</si>
  <si>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</si>
  <si>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</si>
  <si>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</si>
  <si>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</si>
  <si>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</si>
  <si>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</si>
  <si>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</si>
  <si>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</si>
  <si>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</si>
  <si>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</si>
  <si>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</si>
  <si>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</si>
  <si>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</si>
  <si>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</si>
  <si>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</si>
  <si>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</si>
  <si>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</si>
  <si>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</si>
  <si>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</si>
  <si>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</si>
  <si>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</si>
  <si>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</si>
  <si>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</si>
  <si>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</si>
  <si>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</si>
  <si>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</si>
  <si>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</si>
  <si>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</si>
  <si>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</si>
  <si>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</si>
  <si>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</si>
  <si>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</si>
  <si>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</si>
  <si>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</si>
  <si>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</si>
  <si>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</si>
  <si>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</si>
  <si>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</si>
  <si>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</si>
  <si>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</si>
  <si>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</si>
  <si>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</si>
  <si>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</si>
  <si>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</si>
  <si>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</si>
  <si>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</si>
  <si>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</si>
  <si>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</si>
  <si>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</si>
  <si>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</si>
  <si>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</si>
  <si>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</si>
  <si>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</si>
  <si>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</si>
  <si>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</si>
  <si>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</si>
  <si>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</si>
  <si>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</si>
  <si>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</si>
  <si>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</si>
  <si>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</si>
  <si>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</si>
  <si>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</si>
  <si>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</si>
  <si>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</si>
  <si>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</si>
  <si>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</si>
  <si>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</si>
  <si>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</si>
  <si>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</si>
  <si>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</si>
  <si>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</si>
  <si>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</si>
  <si>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</si>
  <si>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</si>
  <si>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</si>
  <si>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</si>
  <si>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</si>
  <si>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</si>
  <si>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</si>
  <si>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</si>
  <si>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</si>
  <si>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</si>
  <si>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</si>
  <si>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</si>
  <si>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</si>
  <si>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</si>
  <si>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</si>
  <si>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</si>
  <si>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</si>
  <si>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</si>
  <si>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</si>
  <si>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</si>
  <si>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</si>
  <si>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</si>
  <si>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</si>
  <si>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</si>
  <si>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</si>
  <si>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</si>
  <si>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</si>
  <si>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</si>
  <si>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</si>
  <si>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</si>
  <si>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</si>
  <si>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</si>
  <si>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</si>
  <si>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</si>
  <si>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</si>
  <si>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</si>
  <si>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</si>
  <si>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</si>
  <si>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</si>
  <si>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</si>
  <si>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</si>
  <si>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</si>
  <si>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</si>
  <si>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</si>
  <si>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</si>
  <si>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</si>
  <si>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</si>
  <si>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</si>
  <si>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</si>
  <si>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</si>
  <si>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</si>
  <si>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</si>
  <si>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</si>
  <si>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</si>
  <si>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</si>
  <si>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</si>
  <si>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</si>
  <si>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</si>
  <si>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</si>
  <si>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</si>
  <si>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</si>
  <si>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</si>
  <si>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</si>
  <si>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</si>
  <si>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</si>
  <si>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</si>
  <si>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</si>
  <si>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</si>
  <si>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</si>
  <si>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</si>
  <si>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</si>
  <si>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</si>
  <si>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</si>
  <si>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</si>
  <si>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</si>
  <si>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</si>
  <si>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</si>
  <si>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</si>
  <si>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</si>
  <si>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</si>
  <si>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</si>
  <si>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</si>
  <si>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</si>
  <si>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</si>
  <si>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</si>
  <si>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</si>
  <si>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</si>
  <si>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</si>
  <si>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</si>
  <si>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</si>
  <si>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</si>
  <si>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</si>
  <si>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</si>
  <si>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</si>
  <si>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</si>
  <si>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</si>
  <si>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</si>
  <si>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</si>
  <si>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</si>
  <si>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</si>
  <si>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</si>
  <si>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</si>
  <si>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</si>
  <si>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</si>
  <si>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</si>
  <si>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</si>
  <si>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</si>
  <si>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</si>
  <si>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</si>
  <si>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</si>
  <si>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</si>
  <si>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</si>
  <si>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</si>
  <si>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</si>
  <si>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</si>
  <si>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</si>
  <si>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</si>
  <si>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</si>
  <si>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</si>
  <si>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</si>
  <si>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</si>
  <si>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</si>
  <si>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</si>
  <si>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</si>
  <si>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</si>
  <si>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</si>
  <si>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</si>
  <si>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</si>
  <si>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</si>
  <si>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</si>
  <si>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</si>
  <si>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</si>
  <si>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</si>
  <si>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</si>
  <si>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</si>
  <si>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</si>
  <si>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</si>
  <si>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</si>
  <si>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</si>
  <si>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</si>
  <si>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</si>
  <si>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</si>
  <si>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</si>
  <si>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</si>
  <si>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</si>
  <si>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</si>
  <si>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</si>
  <si>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</si>
  <si>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</si>
  <si>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</si>
  <si>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</si>
  <si>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</si>
  <si>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</si>
  <si>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</si>
  <si>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</si>
  <si>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</si>
  <si>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</si>
  <si>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</si>
  <si>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</si>
  <si>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</si>
  <si>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</si>
  <si>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</si>
  <si>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</si>
  <si>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</si>
  <si>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</si>
  <si>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</si>
  <si>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</si>
  <si>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</si>
  <si>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</si>
  <si>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</si>
  <si>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</si>
  <si>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</si>
  <si>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</si>
  <si>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</si>
  <si>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</si>
  <si>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</si>
  <si>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</si>
  <si>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</si>
  <si>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</si>
  <si>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</si>
  <si>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</si>
  <si>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</si>
  <si>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</si>
  <si>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</si>
  <si>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</si>
  <si>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</si>
  <si>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</si>
  <si>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</si>
  <si>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</si>
  <si>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</si>
  <si>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</si>
  <si>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</si>
  <si>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</si>
  <si>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</si>
  <si>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</si>
  <si>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</si>
  <si>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</si>
  <si>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</si>
  <si>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</si>
  <si>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</si>
  <si>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</si>
  <si>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</si>
  <si>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</si>
  <si>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</si>
  <si>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</si>
  <si>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</si>
  <si>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</si>
  <si>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</si>
  <si>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</si>
  <si>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</si>
  <si>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</si>
  <si>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</si>
  <si>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</si>
  <si>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</si>
  <si>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</si>
  <si>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</si>
  <si>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</si>
  <si>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</si>
  <si>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</si>
  <si>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</si>
  <si>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</si>
  <si>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</si>
  <si>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</si>
  <si>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</si>
  <si>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</si>
  <si>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</si>
  <si>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</si>
  <si>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</si>
  <si>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</si>
  <si>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</si>
  <si>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</si>
  <si>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</si>
  <si>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</si>
  <si>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</si>
  <si>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</si>
  <si>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</si>
  <si>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</si>
  <si>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</si>
  <si>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</si>
  <si>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</si>
  <si>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</si>
  <si>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</si>
  <si>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</si>
  <si>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</si>
  <si>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</si>
  <si>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</si>
  <si>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</si>
  <si>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</si>
  <si>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</si>
  <si>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</si>
  <si>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</si>
  <si>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</si>
  <si>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</si>
  <si>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</si>
  <si>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</si>
  <si>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</si>
  <si>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</si>
  <si>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</si>
  <si>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</si>
  <si>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</si>
  <si>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</si>
  <si>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</si>
  <si>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</si>
  <si>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</si>
  <si>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</si>
  <si>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</si>
  <si>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</si>
  <si>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</si>
  <si>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</si>
  <si>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</si>
  <si>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</si>
  <si>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</si>
  <si>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</si>
  <si>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</si>
  <si>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</si>
  <si>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</si>
  <si>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</si>
  <si>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</si>
  <si>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</si>
  <si>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</si>
  <si>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</si>
  <si>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</si>
  <si>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</si>
  <si>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</si>
  <si>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</si>
  <si>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</si>
  <si>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</si>
  <si>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</si>
  <si>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</si>
  <si>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</si>
  <si>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</si>
  <si>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</si>
  <si>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</si>
  <si>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</si>
  <si>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</si>
  <si>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</si>
  <si>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</si>
  <si>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</si>
  <si>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</si>
  <si>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</si>
  <si>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</si>
  <si>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</si>
  <si>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</si>
  <si>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</si>
  <si>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</si>
  <si>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</si>
  <si>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</si>
  <si>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</si>
  <si>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</si>
  <si>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</si>
  <si>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</si>
  <si>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</si>
  <si>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</si>
  <si>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</si>
  <si>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</si>
  <si>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</si>
  <si>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</si>
  <si>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</si>
  <si>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</si>
  <si>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</si>
  <si>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</si>
  <si>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</si>
  <si>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</si>
  <si>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</si>
  <si>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</si>
  <si>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</si>
  <si>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</si>
  <si>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</si>
  <si>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</si>
  <si>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</si>
  <si>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</si>
  <si>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</si>
  <si>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</si>
  <si>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</si>
  <si>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</si>
  <si>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</si>
  <si>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</si>
  <si>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</si>
  <si>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</si>
  <si>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</si>
  <si>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</si>
  <si>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</si>
  <si>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</si>
  <si>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</si>
  <si>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</si>
  <si>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</si>
  <si>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</si>
  <si>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</si>
  <si>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</si>
  <si>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</si>
  <si>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</si>
  <si>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</si>
  <si>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</si>
  <si>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</si>
  <si>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</si>
  <si>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</si>
  <si>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</si>
  <si>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</si>
  <si>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</si>
  <si>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</si>
  <si>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</si>
  <si>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</si>
  <si>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</si>
  <si>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</si>
  <si>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</si>
  <si>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</si>
  <si>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</si>
  <si>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</si>
  <si>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</si>
  <si>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</si>
  <si>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</si>
  <si>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</si>
  <si>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</si>
  <si>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</si>
  <si>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</si>
  <si>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</si>
  <si>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</si>
  <si>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</si>
  <si>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</si>
  <si>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</si>
  <si>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</si>
  <si>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</si>
  <si>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</si>
  <si>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</si>
  <si>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</si>
  <si>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</si>
  <si>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</si>
  <si>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</si>
  <si>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</si>
  <si>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</si>
  <si>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</si>
  <si>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</si>
  <si>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</si>
  <si>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</si>
  <si>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</si>
  <si>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</si>
  <si>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</si>
  <si>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</si>
  <si>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</si>
  <si>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</si>
  <si>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</si>
  <si>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</si>
  <si>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</si>
  <si>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</si>
  <si>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</si>
  <si>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</si>
  <si>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</si>
  <si>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</si>
  <si>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</si>
  <si>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</si>
  <si>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</si>
  <si>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</si>
  <si>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</si>
  <si>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</si>
  <si>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</si>
  <si>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</si>
  <si>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</si>
  <si>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</si>
  <si>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</si>
  <si>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</si>
  <si>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</si>
  <si>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</si>
  <si>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</si>
  <si>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</si>
  <si>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</si>
  <si>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</si>
  <si>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</si>
  <si>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</si>
  <si>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</si>
  <si>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</si>
  <si>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</si>
  <si>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</si>
  <si>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</si>
  <si>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</si>
  <si>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</si>
  <si>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</si>
  <si>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</si>
  <si>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</si>
  <si>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</si>
  <si>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</si>
  <si>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</si>
  <si>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</si>
  <si>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</si>
  <si>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</si>
  <si>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</si>
  <si>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</si>
  <si>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</si>
  <si>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</si>
  <si>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</si>
  <si>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</si>
  <si>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</si>
  <si>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</si>
  <si>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</si>
  <si>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</si>
  <si>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</si>
  <si>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</si>
  <si>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</si>
  <si>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</si>
  <si>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</si>
  <si>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</si>
  <si>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</si>
  <si>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</si>
  <si>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</si>
  <si>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</si>
  <si>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</si>
  <si>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</si>
  <si>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</si>
  <si>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</si>
  <si>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</si>
  <si>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</si>
  <si>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</si>
  <si>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</si>
  <si>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</si>
  <si>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</si>
  <si>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</si>
  <si>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</si>
  <si>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</si>
  <si>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</si>
  <si>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</si>
  <si>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</si>
  <si>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</si>
  <si>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</si>
  <si>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</si>
  <si>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</si>
  <si>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</si>
  <si>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</si>
  <si>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</si>
  <si>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</si>
  <si>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</si>
  <si>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</si>
  <si>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</si>
  <si>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</si>
  <si>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</si>
  <si>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</si>
  <si>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</si>
  <si>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</si>
  <si>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</si>
  <si>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</si>
  <si>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</si>
  <si>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</si>
  <si>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</si>
  <si>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</si>
  <si>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</si>
  <si>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</si>
  <si>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</si>
  <si>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</si>
  <si>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</si>
  <si>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</si>
  <si>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</si>
  <si>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</si>
  <si>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</si>
  <si>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</si>
  <si>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</si>
  <si>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</si>
  <si>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</si>
  <si>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</si>
  <si>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</si>
  <si>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</si>
  <si>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</si>
  <si>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</si>
  <si>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</si>
  <si>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</si>
  <si>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</si>
  <si>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</si>
  <si>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</si>
  <si>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</si>
  <si>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</si>
  <si>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</si>
  <si>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</si>
  <si>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</si>
  <si>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</si>
  <si>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</si>
  <si>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</si>
  <si>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</si>
  <si>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</si>
  <si>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</si>
  <si>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</si>
  <si>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</si>
  <si>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</si>
  <si>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</si>
  <si>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</si>
  <si>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</si>
  <si>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</si>
  <si>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</si>
  <si>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</si>
  <si>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</si>
  <si>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</si>
  <si>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</si>
  <si>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</si>
  <si>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</si>
  <si>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</si>
  <si>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</si>
  <si>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</si>
  <si>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</si>
  <si>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</si>
  <si>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</si>
  <si>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</si>
  <si>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</si>
  <si>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</si>
  <si>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</si>
  <si>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</si>
  <si>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</si>
  <si>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</si>
  <si>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</si>
  <si>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</si>
  <si>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</si>
  <si>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</si>
  <si>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</si>
  <si>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</si>
  <si>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</si>
  <si>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</si>
  <si>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</si>
  <si>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</si>
  <si>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</si>
  <si>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</si>
  <si>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</si>
  <si>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</si>
  <si>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</si>
  <si>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</si>
  <si>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</si>
  <si>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</si>
  <si>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</si>
  <si>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</si>
  <si>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</si>
  <si>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</si>
  <si>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</si>
  <si>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</si>
  <si>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</si>
  <si>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</si>
  <si>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</si>
  <si>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</si>
  <si>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</si>
  <si>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</si>
  <si>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</si>
  <si>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</si>
  <si>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</si>
  <si>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</si>
  <si>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</si>
  <si>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</si>
  <si>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</si>
  <si>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</si>
  <si>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</si>
  <si>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</si>
  <si>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</si>
  <si>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</si>
  <si>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</si>
  <si>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</si>
  <si>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</si>
  <si>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</si>
  <si>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</si>
  <si>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</si>
  <si>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</si>
  <si>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</si>
  <si>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</si>
  <si>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</si>
  <si>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</si>
  <si>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</si>
  <si>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</si>
  <si>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</si>
  <si>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</si>
  <si>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</si>
  <si>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</si>
  <si>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</si>
  <si>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</si>
  <si>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</si>
  <si>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</si>
  <si>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</si>
  <si>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</si>
  <si>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</si>
  <si>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</si>
  <si>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</si>
  <si>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</si>
  <si>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</si>
  <si>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</si>
  <si>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</si>
  <si>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</si>
  <si>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</si>
  <si>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</si>
  <si>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</si>
  <si>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</si>
  <si>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</si>
  <si>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</si>
  <si>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</si>
  <si>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</si>
  <si>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</si>
  <si>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</si>
  <si>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</si>
  <si>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</si>
  <si>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</si>
  <si>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</si>
  <si>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</si>
  <si>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</si>
  <si>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</si>
  <si>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</si>
  <si>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</si>
  <si>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</si>
  <si>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</si>
  <si>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</si>
  <si>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</si>
  <si>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</si>
  <si>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</si>
  <si>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</si>
  <si>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</si>
  <si>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</si>
  <si>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</si>
  <si>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</si>
  <si>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</si>
  <si>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</si>
  <si>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</si>
  <si>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</si>
  <si>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</si>
  <si>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</si>
  <si>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</si>
  <si>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</si>
  <si>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</si>
  <si>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</si>
  <si>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</si>
  <si>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</si>
  <si>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</si>
  <si>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</si>
  <si>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</si>
  <si>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</si>
  <si>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</si>
  <si>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</si>
  <si>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</si>
  <si>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</si>
  <si>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</si>
  <si>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</si>
  <si>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</si>
  <si>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</si>
  <si>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</si>
  <si>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</si>
  <si>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</si>
  <si>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</si>
  <si>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</si>
  <si>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</si>
  <si>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</si>
  <si>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</si>
  <si>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</si>
  <si>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</si>
  <si>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</si>
  <si>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</si>
  <si>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</si>
  <si>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</si>
  <si>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</si>
  <si>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</si>
  <si>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</si>
  <si>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</si>
  <si>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</si>
  <si>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</si>
  <si>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</si>
  <si>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</si>
  <si>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</si>
  <si>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</si>
  <si>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</si>
  <si>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</si>
  <si>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</si>
  <si>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</si>
  <si>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</si>
  <si>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</si>
  <si>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</si>
  <si>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</si>
  <si>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</si>
  <si>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</si>
  <si>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</si>
  <si>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</si>
  <si>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</si>
  <si>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</si>
  <si>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</si>
  <si>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</si>
  <si>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</si>
  <si>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</si>
  <si>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</si>
  <si>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</si>
  <si>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</si>
  <si>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</si>
  <si>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</si>
  <si>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</si>
  <si>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</si>
  <si>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</si>
  <si>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</si>
  <si>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</si>
  <si>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</si>
  <si>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</si>
  <si>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</si>
  <si>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</si>
  <si>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</si>
  <si>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</si>
  <si>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</si>
  <si>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</si>
  <si>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</si>
  <si>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</si>
  <si>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</si>
  <si>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</si>
  <si>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</si>
  <si>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</si>
  <si>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</si>
  <si>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</si>
  <si>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</si>
  <si>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</si>
  <si>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</si>
  <si>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</si>
  <si>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</si>
  <si>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</si>
  <si>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</si>
  <si>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</si>
  <si>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</si>
  <si>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</si>
  <si>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</si>
  <si>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</si>
  <si>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</si>
  <si>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</si>
  <si>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</si>
  <si>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</si>
  <si>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</si>
  <si>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</si>
  <si>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</si>
  <si>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</si>
  <si>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</si>
  <si>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</si>
  <si>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</si>
  <si>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</si>
  <si>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</si>
  <si>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</si>
  <si>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</si>
  <si>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</si>
  <si>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</si>
  <si>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</si>
  <si>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</si>
  <si>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</si>
  <si>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</si>
  <si>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</si>
  <si>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</si>
  <si>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</si>
  <si>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</si>
  <si>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</si>
  <si>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</si>
  <si>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</si>
  <si>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</si>
  <si>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</si>
  <si>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</si>
  <si>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</si>
  <si>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</si>
  <si>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</si>
  <si>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</si>
  <si>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</si>
  <si>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</si>
  <si>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</si>
  <si>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</si>
  <si>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</si>
  <si>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</si>
  <si>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</si>
  <si>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</si>
  <si>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</si>
  <si>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</si>
  <si>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</si>
  <si>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</si>
  <si>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</si>
  <si>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</si>
  <si>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</si>
  <si>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</si>
  <si>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</si>
  <si>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</si>
  <si>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</si>
  <si>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</si>
  <si>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</si>
  <si>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</si>
  <si>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</si>
  <si>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</si>
  <si>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</si>
  <si>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</si>
  <si>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</si>
  <si>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</si>
  <si>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</si>
  <si>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</si>
  <si>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</si>
  <si>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</si>
  <si>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</si>
  <si>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</si>
  <si>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</si>
  <si>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</si>
  <si>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</si>
  <si>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</si>
  <si>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</si>
  <si>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</si>
  <si>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</si>
  <si>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</si>
  <si>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</si>
  <si>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</si>
  <si>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</si>
  <si>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</si>
  <si>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</si>
  <si>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</si>
  <si>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</si>
  <si>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</si>
  <si>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</si>
  <si>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</si>
  <si>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</si>
  <si>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</si>
  <si>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</si>
  <si>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</si>
  <si>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</si>
  <si>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</si>
  <si>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</si>
  <si>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</si>
  <si>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</si>
  <si>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</si>
  <si>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</si>
  <si>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</si>
  <si>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</si>
  <si>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</si>
  <si>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</si>
  <si>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</si>
  <si>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</si>
  <si>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</si>
  <si>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</si>
  <si>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</si>
  <si>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</si>
  <si>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</si>
  <si>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</si>
  <si>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</si>
  <si>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</si>
  <si>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</si>
  <si>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</si>
  <si>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</si>
  <si>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</si>
  <si>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</si>
  <si>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</si>
  <si>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</si>
  <si>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</si>
  <si>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</si>
  <si>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</si>
  <si>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</si>
  <si>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</si>
  <si>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</si>
  <si>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</si>
  <si>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</si>
  <si>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</si>
  <si>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</si>
  <si>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</si>
  <si>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</si>
  <si>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</si>
  <si>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</si>
  <si>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</si>
  <si>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</si>
  <si>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</si>
  <si>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</si>
  <si>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</si>
  <si>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</si>
  <si>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</si>
  <si>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</si>
  <si>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</si>
  <si>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</si>
  <si>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</si>
  <si>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</si>
  <si>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</si>
  <si>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</si>
  <si>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</si>
  <si>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</si>
  <si>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</si>
  <si>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</si>
  <si>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</si>
  <si>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</si>
  <si>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</si>
  <si>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</si>
  <si>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</si>
  <si>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</si>
  <si>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</si>
  <si>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</si>
  <si>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</si>
  <si>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</si>
  <si>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</si>
  <si>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</si>
  <si>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</si>
  <si>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</si>
  <si>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</si>
  <si>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</si>
  <si>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</si>
  <si>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</si>
  <si>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</si>
  <si>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</si>
  <si>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</si>
  <si>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</si>
  <si>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</si>
  <si>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</si>
  <si>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</si>
  <si>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</si>
  <si>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</si>
  <si>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</si>
  <si>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</si>
  <si>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</si>
  <si>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</si>
  <si>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</si>
  <si>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</si>
  <si>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</si>
  <si>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</si>
  <si>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</si>
  <si>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</si>
  <si>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</si>
  <si>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</si>
  <si>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</si>
  <si>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</si>
  <si>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</si>
  <si>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</si>
  <si>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</si>
  <si>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</si>
  <si>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</si>
  <si>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</si>
  <si>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</si>
  <si>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</si>
  <si>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</si>
  <si>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</si>
  <si>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</si>
  <si>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</si>
  <si>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</si>
  <si>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</si>
  <si>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</si>
  <si>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</si>
  <si>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</si>
  <si>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</si>
  <si>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</si>
  <si>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</si>
  <si>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</si>
  <si>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</si>
  <si>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</si>
  <si>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</si>
  <si>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</si>
  <si>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</si>
  <si>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</si>
  <si>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</si>
  <si>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</si>
  <si>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</si>
  <si>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</si>
  <si>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</si>
  <si>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</si>
  <si>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</si>
  <si>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</si>
  <si>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</si>
  <si>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</si>
  <si>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</si>
  <si>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</si>
  <si>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</si>
  <si>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</si>
  <si>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</si>
  <si>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</si>
  <si>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</si>
  <si>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</si>
  <si>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</si>
  <si>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</si>
  <si>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</si>
  <si>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</si>
  <si>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</si>
  <si>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</si>
  <si>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</si>
  <si>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</si>
  <si>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</si>
  <si>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</si>
  <si>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</si>
  <si>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</si>
  <si>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</si>
  <si>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</si>
  <si>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</si>
  <si>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</si>
  <si>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</si>
  <si>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</si>
  <si>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</si>
  <si>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</si>
  <si>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</si>
  <si>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</si>
  <si>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</si>
  <si>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</si>
  <si>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</si>
  <si>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</si>
  <si>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</si>
  <si>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</si>
  <si>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</si>
  <si>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</si>
  <si>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</si>
  <si>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</si>
  <si>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</si>
  <si>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</si>
  <si>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</si>
  <si>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</si>
  <si>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</si>
  <si>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</si>
  <si>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</si>
  <si>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</si>
  <si>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</si>
  <si>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</si>
  <si>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</si>
  <si>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</si>
  <si>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</si>
  <si>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</si>
  <si>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</si>
  <si>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</si>
  <si>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</si>
  <si>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</si>
  <si>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</si>
  <si>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</si>
  <si>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</si>
  <si>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</si>
  <si>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</si>
  <si>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</si>
  <si>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</si>
  <si>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</si>
  <si>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</si>
  <si>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</si>
  <si>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</si>
  <si>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</si>
  <si>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</si>
  <si>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</si>
  <si>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</si>
  <si>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</si>
  <si>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</si>
  <si>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</si>
  <si>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</si>
  <si>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</si>
  <si>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</si>
  <si>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</si>
  <si>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</si>
  <si>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</si>
  <si>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</si>
  <si>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</si>
  <si>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</si>
  <si>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</si>
  <si>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</si>
  <si>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</si>
  <si>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</si>
  <si>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</si>
  <si>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</si>
  <si>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</si>
  <si>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</si>
  <si>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</si>
  <si>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</si>
  <si>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</si>
  <si>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</si>
  <si>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</si>
  <si>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</si>
  <si>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</si>
  <si>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</si>
  <si>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</si>
  <si>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</si>
  <si>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</si>
  <si>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</si>
  <si>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</si>
  <si>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</si>
  <si>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</si>
  <si>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</si>
  <si>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</si>
  <si>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</si>
  <si>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</si>
  <si>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</si>
  <si>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</si>
  <si>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</si>
  <si>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</si>
  <si>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</si>
  <si>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</si>
  <si>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</si>
  <si>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</si>
  <si>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</si>
  <si>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</si>
  <si>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</si>
  <si>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</si>
  <si>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</si>
  <si>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</si>
  <si>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</si>
  <si>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</si>
  <si>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</si>
  <si>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</si>
  <si>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</si>
  <si>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</si>
  <si>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</si>
  <si>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</si>
  <si>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</si>
  <si>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</si>
  <si>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</si>
  <si>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</si>
  <si>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</si>
  <si>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</si>
  <si>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</si>
  <si>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</si>
  <si>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</si>
  <si>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</si>
  <si>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</si>
  <si>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</si>
  <si>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</si>
  <si>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</si>
  <si>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</si>
  <si>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</si>
  <si>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</si>
  <si>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</si>
  <si>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</si>
  <si>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</si>
  <si>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</si>
  <si>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</si>
  <si>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</si>
  <si>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</si>
  <si>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</si>
  <si>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</si>
  <si>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</si>
  <si>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</si>
  <si>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</si>
  <si>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</si>
  <si>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</si>
  <si>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</si>
  <si>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</si>
  <si>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</si>
  <si>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</si>
  <si>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</si>
  <si>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</si>
  <si>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</si>
  <si>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</si>
  <si>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</si>
  <si>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</si>
  <si>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</si>
  <si>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</si>
  <si>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</si>
  <si>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</si>
  <si>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</si>
  <si>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</si>
  <si>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</si>
  <si>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</si>
  <si>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</si>
  <si>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</si>
  <si>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</si>
  <si>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</si>
  <si>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</si>
  <si>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</si>
  <si>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</si>
  <si>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</si>
  <si>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</si>
  <si>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</si>
  <si>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</si>
  <si>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</si>
  <si>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</si>
  <si>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</si>
  <si>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</si>
  <si>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</si>
  <si>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</si>
  <si>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</si>
  <si>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</si>
  <si>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</si>
  <si>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</si>
  <si>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</si>
  <si>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</si>
  <si>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</si>
  <si>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</si>
  <si>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</si>
  <si>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</si>
  <si>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</si>
  <si>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</si>
  <si>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</si>
  <si>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</si>
  <si>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</si>
  <si>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</si>
  <si>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</si>
  <si>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</si>
  <si>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</si>
  <si>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</si>
  <si>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</si>
  <si>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</si>
  <si>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</si>
  <si>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</si>
  <si>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</si>
  <si>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</si>
  <si>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</si>
  <si>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</si>
  <si>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</si>
  <si>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</si>
  <si>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</si>
  <si>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</si>
  <si>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</si>
  <si>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</si>
  <si>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</si>
  <si>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</si>
  <si>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</si>
  <si>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</si>
  <si>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</si>
  <si>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</si>
  <si>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</si>
  <si>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</si>
  <si>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</si>
  <si>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</si>
  <si>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</si>
  <si>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</si>
  <si>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</si>
  <si>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</si>
  <si>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</si>
  <si>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</si>
  <si>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</si>
  <si>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</si>
  <si>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</si>
  <si>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</si>
  <si>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</si>
  <si>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</si>
  <si>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</si>
  <si>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</si>
  <si>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</si>
  <si>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</si>
  <si>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</si>
  <si>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</si>
  <si>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</si>
  <si>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</si>
  <si>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</si>
  <si>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</si>
  <si>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</si>
  <si>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</si>
  <si>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</si>
  <si>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</si>
  <si>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</si>
  <si>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</si>
  <si>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</si>
  <si>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</si>
  <si>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</si>
  <si>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</si>
  <si>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</si>
  <si>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</si>
  <si>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</si>
  <si>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</si>
  <si>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</si>
  <si>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</si>
  <si>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</si>
  <si>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</si>
  <si>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</si>
  <si>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</si>
  <si>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</si>
  <si>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</si>
  <si>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</si>
  <si>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</si>
  <si>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</si>
  <si>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</si>
  <si>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</si>
  <si>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</si>
  <si>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</si>
  <si>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</si>
  <si>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</si>
  <si>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</si>
  <si>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</si>
  <si>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</si>
  <si>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</si>
  <si>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</si>
  <si>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</si>
  <si>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</si>
  <si>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</si>
  <si>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</si>
  <si>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</si>
  <si>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</si>
  <si>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</si>
  <si>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</si>
  <si>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</si>
  <si>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</si>
  <si>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</si>
  <si>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</si>
  <si>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</si>
  <si>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</si>
  <si>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</si>
  <si>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</si>
  <si>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</si>
  <si>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</si>
  <si>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</si>
  <si>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</si>
  <si>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</si>
  <si>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</si>
  <si>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</si>
  <si>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</si>
  <si>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</si>
  <si>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</si>
  <si>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</si>
  <si>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</si>
  <si>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</si>
  <si>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</si>
  <si>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</si>
  <si>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</si>
  <si>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</si>
  <si>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</si>
  <si>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</si>
  <si>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</si>
  <si>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</si>
  <si>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</si>
  <si>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</si>
  <si>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</si>
  <si>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</si>
  <si>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</si>
  <si>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</si>
  <si>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</si>
  <si>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</si>
  <si>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</si>
  <si>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</si>
  <si>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</si>
  <si>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</si>
  <si>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</si>
  <si>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</si>
  <si>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</si>
  <si>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</si>
  <si>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</si>
  <si>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</si>
  <si>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</si>
  <si>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</si>
  <si>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</si>
  <si>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</si>
  <si>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</si>
  <si>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</si>
  <si>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</si>
  <si>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</si>
  <si>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</si>
  <si>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</si>
  <si>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</si>
  <si>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</si>
  <si>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</si>
  <si>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</si>
  <si>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</si>
  <si>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</si>
  <si>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</si>
  <si>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</si>
  <si>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</si>
  <si>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</si>
  <si>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</si>
  <si>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</si>
  <si>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</si>
  <si>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</si>
  <si>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</si>
  <si>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</si>
  <si>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</si>
  <si>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</si>
  <si>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</si>
  <si>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</si>
  <si>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</si>
  <si>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</si>
  <si>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</si>
  <si>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</si>
  <si>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</si>
  <si>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</si>
  <si>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</si>
  <si>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</si>
  <si>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</si>
  <si>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</si>
  <si>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</si>
  <si>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</si>
  <si>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</si>
  <si>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</si>
  <si>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</si>
  <si>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</si>
  <si>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</si>
  <si>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</si>
  <si>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</si>
  <si>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</si>
  <si>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</si>
  <si>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</si>
  <si>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</si>
  <si>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</si>
  <si>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</si>
  <si>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</si>
  <si>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</si>
  <si>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</si>
  <si>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</si>
  <si>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</si>
  <si>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</si>
  <si>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</si>
  <si>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</si>
  <si>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</si>
  <si>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</si>
  <si>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</si>
  <si>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</si>
  <si>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</si>
  <si>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</si>
  <si>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</si>
  <si>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</si>
  <si>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</si>
  <si>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</si>
  <si>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</si>
  <si>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</si>
  <si>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</si>
  <si>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</si>
  <si>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</si>
  <si>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</si>
  <si>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</si>
  <si>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</si>
  <si>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</si>
  <si>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</si>
  <si>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</si>
  <si>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</si>
  <si>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</si>
  <si>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</si>
  <si>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</si>
  <si>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</si>
  <si>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</si>
  <si>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</si>
  <si>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</si>
  <si>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</si>
  <si>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</si>
  <si>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</si>
  <si>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</si>
  <si>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</si>
  <si>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</si>
  <si>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</si>
  <si>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</si>
  <si>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</si>
  <si>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</si>
  <si>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</si>
  <si>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</si>
  <si>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</si>
  <si>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</si>
  <si>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</si>
  <si>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</si>
  <si>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</si>
  <si>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</si>
  <si>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</si>
  <si>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</si>
  <si>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</si>
  <si>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</si>
  <si>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</si>
  <si>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</si>
  <si>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</si>
  <si>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</si>
  <si>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</si>
  <si>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</si>
  <si>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</si>
  <si>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</si>
  <si>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</si>
  <si>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</si>
  <si>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</si>
  <si>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</si>
  <si>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</si>
  <si>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</si>
  <si>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</si>
  <si>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</si>
  <si>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</si>
  <si>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</si>
  <si>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</si>
  <si>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</si>
  <si>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</si>
  <si>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</si>
  <si>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</si>
  <si>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</si>
  <si>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</si>
  <si>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</si>
  <si>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</si>
  <si>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</si>
  <si>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</si>
  <si>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</si>
  <si>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</si>
  <si>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</si>
  <si>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</si>
  <si>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</si>
  <si>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</si>
  <si>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</si>
  <si>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</si>
  <si>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</si>
  <si>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</si>
  <si>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</si>
  <si>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</si>
  <si>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</si>
  <si>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</si>
  <si>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</si>
  <si>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</si>
  <si>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</si>
  <si>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</si>
  <si>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</si>
  <si>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</si>
  <si>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</si>
  <si>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</si>
  <si>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</si>
  <si>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</si>
  <si>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</si>
  <si>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</si>
  <si>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</si>
  <si>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</si>
  <si>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</si>
  <si>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</si>
  <si>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</si>
  <si>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</si>
  <si>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</si>
  <si>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</si>
  <si>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</si>
  <si>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</si>
  <si>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</si>
  <si>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</si>
  <si>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</si>
  <si>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</si>
  <si>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</si>
  <si>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</si>
  <si>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</si>
  <si>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</si>
  <si>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</si>
  <si>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</si>
  <si>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</si>
  <si>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</si>
  <si>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</si>
  <si>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</si>
  <si>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</si>
  <si>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</si>
  <si>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</si>
  <si>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</si>
  <si>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</si>
  <si>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</si>
  <si>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</si>
  <si>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</si>
  <si>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</si>
  <si>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</si>
  <si>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</si>
  <si>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</si>
  <si>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</si>
  <si>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</si>
  <si>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</si>
  <si>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</si>
  <si>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</si>
  <si>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</si>
  <si>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</si>
  <si>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</si>
  <si>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</si>
  <si>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</si>
  <si>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</si>
  <si>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</si>
  <si>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</si>
  <si>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</si>
  <si>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</si>
  <si>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</si>
  <si>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</si>
  <si>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</si>
  <si>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</si>
  <si>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</si>
  <si>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</si>
  <si>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</si>
  <si>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</si>
  <si>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</si>
  <si>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</si>
  <si>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</si>
  <si>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</si>
  <si>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</si>
  <si>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</si>
  <si>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</si>
  <si>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</si>
  <si>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</si>
  <si>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</si>
  <si>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</si>
  <si>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</si>
  <si>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</si>
  <si>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</si>
  <si>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</si>
  <si>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</si>
  <si>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</si>
  <si>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</si>
  <si>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</si>
  <si>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</si>
  <si>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</si>
  <si>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</si>
  <si>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</si>
  <si>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</si>
  <si>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</si>
  <si>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</si>
  <si>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</si>
  <si>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</si>
  <si>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</si>
  <si>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</si>
  <si>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</si>
  <si>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</si>
  <si>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</si>
  <si>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</si>
  <si>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</si>
  <si>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</si>
  <si>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</si>
  <si>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</si>
  <si>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</si>
  <si>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</si>
  <si>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</si>
  <si>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</si>
  <si>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</si>
  <si>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</si>
  <si>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</si>
  <si>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</si>
  <si>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</si>
  <si>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</si>
  <si>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</si>
  <si>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</si>
  <si>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</si>
  <si>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</si>
  <si>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</si>
  <si>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</si>
  <si>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</si>
  <si>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</si>
  <si>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</si>
  <si>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</si>
  <si>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</si>
  <si>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</si>
  <si>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</si>
  <si>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</si>
  <si>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</si>
  <si>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</si>
  <si>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</si>
  <si>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</si>
  <si>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</si>
  <si>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</si>
  <si>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</si>
  <si>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</si>
  <si>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</si>
  <si>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</si>
  <si>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</si>
  <si>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</si>
  <si>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</si>
  <si>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</si>
  <si>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</si>
  <si>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</si>
  <si>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</si>
  <si>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</si>
  <si>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</si>
  <si>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</si>
  <si>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</si>
  <si>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</si>
  <si>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</si>
  <si>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</si>
  <si>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</si>
  <si>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</si>
  <si>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</si>
  <si>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</si>
  <si>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</si>
  <si>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</si>
  <si>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</si>
  <si>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</si>
  <si>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</si>
  <si>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</si>
  <si>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</si>
  <si>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</si>
  <si>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</si>
  <si>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</si>
  <si>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</si>
  <si>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</si>
  <si>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</si>
  <si>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</si>
  <si>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</si>
  <si>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</si>
  <si>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</si>
  <si>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</si>
  <si>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</si>
  <si>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</si>
  <si>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</si>
  <si>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</si>
  <si>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</si>
  <si>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</si>
  <si>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</si>
  <si>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</si>
  <si>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</si>
  <si>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</si>
  <si>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</si>
  <si>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</si>
  <si>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</si>
  <si>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</si>
  <si>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</si>
  <si>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</si>
  <si>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</si>
  <si>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</si>
  <si>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</si>
  <si>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</si>
  <si>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</si>
  <si>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</si>
  <si>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</si>
  <si>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</si>
  <si>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</si>
  <si>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</si>
  <si>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</si>
  <si>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</si>
  <si>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</si>
  <si>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</si>
  <si>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</si>
  <si>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</si>
  <si>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</si>
  <si>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</si>
  <si>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</si>
  <si>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</si>
  <si>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</si>
  <si>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</si>
  <si>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</si>
  <si>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</si>
  <si>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</si>
  <si>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</si>
  <si>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</si>
  <si>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</si>
  <si>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</si>
  <si>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</si>
  <si>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</si>
  <si>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</si>
  <si>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</si>
  <si>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</si>
  <si>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</si>
  <si>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</si>
  <si>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</si>
  <si>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</si>
  <si>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</si>
  <si>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</si>
  <si>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</si>
  <si>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</si>
  <si>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</si>
  <si>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</si>
  <si>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</si>
  <si>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</si>
  <si>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</si>
  <si>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</si>
  <si>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</si>
  <si>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</si>
  <si>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</si>
  <si>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</si>
  <si>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</si>
  <si>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</si>
  <si>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</si>
  <si>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</si>
  <si>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</si>
  <si>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</si>
  <si>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</si>
  <si>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</si>
  <si>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</si>
  <si>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</si>
  <si>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</si>
  <si>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</si>
  <si>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</si>
  <si>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</si>
  <si>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</si>
  <si>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</si>
  <si>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</si>
  <si>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</si>
  <si>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</si>
  <si>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</si>
  <si>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</si>
  <si>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</si>
  <si>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</si>
  <si>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</si>
  <si>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</si>
  <si>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</si>
  <si>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</si>
  <si>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</si>
  <si>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</si>
  <si>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</si>
  <si>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</si>
  <si>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</si>
  <si>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</si>
  <si>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</si>
  <si>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</si>
  <si>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</si>
  <si>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</si>
  <si>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</si>
  <si>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</si>
  <si>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</si>
  <si>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</si>
  <si>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</si>
  <si>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</si>
  <si>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</si>
  <si>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</si>
  <si>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</si>
  <si>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</si>
  <si>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</si>
  <si>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</si>
  <si>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</si>
  <si>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</si>
  <si>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</si>
  <si>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</si>
  <si>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</si>
  <si>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</si>
  <si>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</si>
  <si>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</si>
  <si>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</si>
  <si>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</si>
  <si>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</si>
  <si>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</si>
  <si>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</si>
  <si>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</si>
  <si>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</si>
  <si>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</si>
  <si>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</si>
  <si>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</si>
  <si>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</si>
  <si>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</si>
  <si>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</si>
  <si>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</si>
  <si>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</si>
  <si>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</si>
  <si>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</si>
  <si>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</si>
  <si>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</si>
  <si>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</si>
  <si>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</si>
  <si>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</si>
  <si>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</si>
  <si>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</si>
  <si>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</si>
  <si>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</si>
  <si>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</si>
  <si>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</si>
  <si>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</si>
  <si>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</si>
  <si>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</si>
  <si>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</si>
  <si>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</si>
  <si>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</si>
  <si>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</si>
  <si>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</si>
  <si>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</si>
  <si>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</si>
  <si>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</si>
  <si>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</si>
  <si>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</si>
  <si>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</si>
  <si>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</si>
  <si>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</si>
  <si>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</si>
  <si>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</si>
  <si>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</si>
  <si>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</si>
  <si>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</si>
  <si>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</si>
  <si>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</si>
  <si>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</si>
  <si>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</si>
  <si>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</si>
  <si>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</si>
  <si>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</si>
  <si>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</si>
  <si>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</si>
  <si>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</si>
  <si>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</si>
  <si>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</si>
  <si>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</si>
  <si>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</si>
  <si>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</si>
  <si>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</si>
  <si>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</si>
  <si>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</si>
  <si>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</si>
  <si>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</si>
  <si>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</si>
  <si>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</si>
  <si>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</si>
  <si>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</si>
  <si>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</si>
  <si>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</si>
  <si>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</si>
  <si>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</si>
  <si>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</si>
  <si>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</si>
  <si>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</si>
  <si>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</si>
  <si>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</si>
  <si>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</si>
  <si>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</si>
  <si>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</si>
  <si>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</si>
  <si>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</si>
  <si>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</si>
  <si>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</si>
  <si>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</si>
  <si>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</si>
  <si>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</si>
  <si>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</si>
  <si>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</si>
  <si>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</si>
  <si>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</si>
  <si>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</si>
  <si>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</si>
  <si>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</si>
  <si>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</si>
  <si>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</si>
  <si>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</si>
  <si>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</si>
  <si>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</si>
  <si>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</si>
  <si>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</si>
  <si>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</si>
  <si>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</si>
  <si>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</si>
  <si>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</si>
  <si>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</si>
  <si>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</si>
  <si>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</si>
  <si>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</si>
  <si>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</si>
  <si>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</si>
  <si>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</si>
  <si>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</si>
  <si>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</si>
  <si>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</si>
  <si>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</si>
  <si>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</si>
  <si>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</si>
  <si>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</si>
  <si>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</si>
  <si>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</si>
  <si>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</si>
  <si>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</si>
  <si>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</si>
  <si>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</si>
  <si>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</si>
  <si>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</si>
  <si>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</si>
  <si>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</si>
  <si>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</si>
  <si>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</si>
  <si>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</si>
  <si>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</si>
  <si>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</si>
  <si>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</si>
  <si>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</si>
  <si>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</si>
  <si>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</si>
  <si>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</si>
  <si>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</si>
  <si>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</si>
  <si>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</si>
  <si>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</si>
  <si>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</si>
  <si>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</si>
  <si>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</si>
  <si>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</si>
  <si>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</si>
  <si>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</si>
  <si>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</si>
  <si>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</si>
  <si>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</si>
  <si>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</si>
  <si>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</si>
  <si>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</si>
  <si>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</si>
  <si>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</si>
  <si>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</si>
  <si>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</si>
  <si>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</si>
  <si>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</si>
  <si>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</si>
  <si>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</si>
  <si>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</si>
  <si>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</si>
  <si>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</si>
  <si>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</si>
  <si>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</si>
  <si>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</si>
  <si>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</si>
  <si>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</si>
  <si>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</si>
  <si>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</si>
  <si>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</si>
  <si>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</si>
  <si>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</si>
  <si>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</si>
  <si>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</si>
  <si>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</si>
  <si>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</si>
  <si>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</si>
  <si>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</si>
  <si>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</si>
  <si>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</si>
  <si>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</si>
  <si>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</si>
  <si>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</si>
  <si>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</si>
  <si>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</si>
  <si>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</si>
  <si>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</si>
  <si>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</si>
  <si>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</si>
  <si>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</si>
  <si>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</si>
  <si>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</si>
  <si>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</si>
  <si>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</si>
  <si>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</si>
  <si>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</si>
  <si>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</si>
  <si>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</si>
  <si>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</si>
  <si>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</si>
  <si>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</si>
  <si>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</si>
  <si>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</si>
  <si>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</si>
  <si>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</si>
  <si>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</si>
  <si>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</si>
  <si>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</si>
  <si>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</si>
  <si>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</si>
  <si>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</si>
  <si>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</si>
  <si>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</si>
  <si>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</si>
  <si>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</si>
  <si>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</si>
  <si>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</si>
  <si>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</si>
  <si>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</si>
  <si>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</si>
  <si>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</si>
  <si>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</si>
  <si>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</si>
  <si>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</si>
  <si>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</si>
  <si>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</si>
  <si>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</si>
  <si>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</si>
  <si>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</si>
  <si>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</si>
  <si>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</si>
  <si>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</si>
  <si>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</si>
  <si>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</si>
  <si>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</si>
  <si>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</si>
  <si>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</si>
  <si>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</si>
  <si>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</si>
  <si>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</si>
  <si>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</si>
  <si>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</si>
  <si>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</si>
  <si>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</si>
  <si>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</si>
  <si>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</si>
  <si>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</si>
  <si>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</si>
  <si>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</si>
  <si>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</si>
  <si>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</si>
  <si>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</si>
  <si>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</si>
  <si>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</si>
  <si>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</si>
  <si>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</si>
  <si>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</si>
  <si>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</si>
  <si>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</si>
  <si>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</si>
  <si>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</si>
  <si>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</si>
  <si>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</si>
  <si>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</si>
  <si>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</si>
  <si>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</si>
  <si>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</si>
  <si>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</si>
  <si>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</si>
  <si>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</si>
  <si>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</si>
  <si>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</si>
  <si>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</si>
  <si>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</si>
  <si>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</si>
  <si>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</si>
  <si>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</si>
  <si>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</si>
  <si>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</si>
  <si>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</si>
  <si>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</si>
  <si>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</si>
  <si>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</si>
  <si>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</si>
  <si>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</si>
  <si>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</si>
  <si>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</si>
  <si>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</si>
  <si>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</si>
  <si>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</si>
  <si>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</si>
  <si>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</si>
  <si>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</si>
  <si>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</si>
  <si>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</si>
  <si>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</si>
  <si>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</si>
  <si>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</si>
  <si>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</si>
  <si>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</si>
  <si>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</si>
  <si>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</si>
  <si>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</si>
  <si>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</si>
  <si>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</si>
  <si>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</si>
  <si>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</si>
  <si>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</si>
  <si>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</si>
  <si>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</si>
  <si>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</si>
  <si>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</si>
  <si>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</si>
  <si>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</si>
  <si>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</si>
  <si>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</si>
  <si>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</si>
  <si>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</si>
  <si>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</si>
  <si>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</si>
  <si>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</si>
  <si>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</si>
  <si>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</si>
  <si>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</si>
  <si>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</si>
  <si>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</si>
  <si>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</si>
  <si>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</si>
  <si>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</si>
  <si>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</si>
  <si>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</si>
  <si>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</si>
  <si>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</si>
  <si>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</si>
  <si>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</si>
  <si>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</si>
  <si>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</si>
  <si>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</si>
  <si>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</si>
  <si>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</si>
  <si>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</si>
  <si>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</si>
  <si>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</si>
  <si>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</si>
  <si>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</si>
  <si>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</si>
  <si>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</si>
  <si>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</si>
  <si>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</si>
  <si>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</si>
  <si>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</si>
  <si>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</si>
  <si>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</si>
  <si>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</si>
  <si>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</si>
  <si>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</si>
  <si>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</si>
  <si>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</si>
  <si>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</si>
  <si>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</si>
  <si>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</si>
  <si>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</si>
  <si>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</si>
  <si>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</si>
  <si>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</si>
  <si>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</si>
  <si>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</si>
  <si>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</si>
  <si>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</si>
  <si>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</si>
  <si>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</si>
  <si>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</si>
  <si>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</si>
  <si>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</si>
  <si>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</si>
  <si>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</si>
  <si>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</si>
  <si>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</si>
  <si>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</si>
  <si>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</si>
  <si>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</si>
  <si>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</si>
  <si>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</si>
  <si>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</si>
  <si>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</si>
  <si>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</si>
  <si>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</si>
  <si>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</si>
  <si>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</si>
  <si>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</si>
  <si>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</si>
  <si>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</si>
  <si>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</si>
  <si>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</si>
  <si>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</si>
  <si>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</si>
  <si>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</si>
  <si>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</si>
  <si>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</si>
  <si>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</si>
  <si>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</si>
  <si>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</si>
  <si>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</si>
  <si>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</si>
  <si>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</si>
  <si>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</si>
  <si>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</si>
  <si>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</si>
  <si>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</si>
  <si>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</si>
  <si>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</si>
  <si>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</si>
  <si>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</si>
  <si>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</si>
  <si>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</si>
  <si>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</si>
  <si>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</si>
  <si>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</si>
  <si>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</si>
  <si>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</si>
  <si>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</si>
  <si>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</si>
  <si>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</si>
  <si>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</si>
  <si>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</si>
  <si>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</si>
  <si>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</si>
  <si>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</si>
  <si>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</si>
  <si>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</si>
  <si>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</si>
  <si>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</si>
  <si>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</si>
  <si>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</si>
  <si>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</si>
  <si>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</si>
  <si>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</si>
  <si>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</si>
  <si>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</si>
  <si>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</si>
  <si>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</si>
  <si>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</si>
  <si>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</si>
  <si>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</si>
  <si>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</si>
  <si>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</si>
  <si>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</si>
  <si>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</si>
  <si>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</si>
  <si>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</si>
  <si>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</si>
  <si>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</si>
  <si>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</si>
  <si>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</si>
  <si>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</si>
  <si>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</si>
  <si>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</si>
  <si>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</si>
  <si>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</si>
  <si>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</si>
  <si>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</si>
  <si>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</si>
  <si>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</si>
  <si>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</si>
  <si>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</si>
  <si>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</si>
  <si>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</si>
  <si>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</si>
  <si>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</si>
  <si>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</si>
  <si>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</si>
  <si>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</si>
  <si>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</si>
  <si>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</si>
  <si>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</si>
  <si>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</si>
  <si>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</si>
  <si>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</si>
  <si>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</si>
  <si>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</si>
  <si>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</si>
  <si>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</si>
  <si>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</si>
  <si>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</si>
  <si>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</si>
  <si>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</si>
  <si>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</si>
  <si>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</si>
  <si>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</si>
  <si>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</si>
  <si>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</si>
  <si>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</si>
  <si>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</si>
  <si>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</si>
  <si>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</si>
  <si>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</si>
  <si>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</si>
  <si>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</si>
  <si>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</si>
  <si>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</si>
  <si>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</si>
  <si>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</si>
  <si>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</si>
  <si>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</si>
  <si>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</si>
  <si>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</si>
  <si>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</si>
  <si>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</si>
  <si>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</si>
  <si>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</si>
  <si>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</si>
  <si>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</si>
  <si>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</si>
  <si>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</si>
  <si>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</si>
  <si>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</si>
  <si>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</si>
  <si>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</si>
  <si>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</si>
  <si>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</si>
  <si>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</si>
  <si>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</si>
  <si>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</si>
  <si>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</si>
  <si>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</si>
  <si>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</si>
  <si>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</si>
  <si>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</si>
  <si>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</si>
  <si>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</si>
  <si>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</si>
  <si>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</si>
  <si>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</si>
  <si>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</si>
  <si>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</si>
  <si>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</si>
  <si>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</si>
  <si>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</si>
  <si>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</si>
  <si>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</si>
  <si>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</si>
  <si>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</si>
  <si>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</si>
  <si>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</si>
  <si>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</si>
  <si>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</si>
  <si>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</si>
  <si>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</si>
  <si>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</si>
  <si>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</si>
  <si>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</si>
  <si>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</si>
  <si>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</si>
  <si>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</si>
  <si>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</si>
  <si>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</si>
  <si>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</si>
  <si>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</si>
  <si>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</si>
  <si>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</si>
  <si>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</si>
  <si>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</si>
  <si>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</si>
  <si>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</si>
  <si>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</si>
  <si>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</si>
  <si>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</si>
  <si>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</si>
  <si>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</si>
  <si>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</si>
  <si>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</si>
  <si>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</si>
  <si>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</si>
  <si>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</si>
  <si>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</si>
  <si>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</si>
  <si>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</si>
  <si>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</si>
  <si>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</si>
  <si>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</si>
  <si>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</si>
  <si>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</si>
  <si>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</si>
  <si>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</si>
  <si>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</si>
  <si>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</si>
  <si>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</si>
  <si>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</si>
  <si>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</si>
  <si>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</si>
  <si>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</si>
  <si>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</si>
  <si>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</si>
  <si>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</si>
  <si>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</si>
  <si>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</si>
  <si>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</si>
  <si>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</si>
  <si>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</si>
  <si>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</si>
  <si>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</si>
  <si>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</si>
  <si>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</si>
  <si>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</si>
  <si>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</si>
  <si>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</si>
  <si>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</si>
  <si>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</si>
  <si>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</si>
  <si>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</si>
  <si>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</si>
  <si>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</si>
  <si>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</si>
  <si>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</si>
  <si>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</si>
  <si>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</si>
  <si>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</si>
  <si>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</si>
  <si>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</si>
  <si>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</si>
  <si>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</si>
  <si>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</si>
  <si>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</si>
  <si>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</si>
  <si>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</si>
  <si>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</si>
  <si>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</si>
  <si>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</si>
  <si>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</si>
  <si>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</si>
  <si>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</si>
  <si>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</si>
  <si>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</si>
  <si>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</si>
  <si>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</si>
  <si>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</si>
  <si>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</si>
  <si>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</si>
  <si>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</si>
  <si>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</si>
  <si>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</si>
  <si>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</si>
  <si>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</si>
  <si>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</si>
  <si>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</si>
  <si>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</si>
  <si>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</si>
  <si>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</si>
  <si>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</si>
  <si>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</si>
  <si>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</si>
  <si>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</si>
  <si>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</si>
  <si>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</si>
  <si>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</si>
  <si>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</si>
  <si>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</si>
  <si>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</si>
  <si>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</si>
  <si>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</si>
  <si>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</si>
  <si>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</si>
  <si>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</si>
  <si>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</si>
  <si>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</si>
  <si>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</si>
  <si>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</si>
  <si>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</si>
  <si>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</si>
  <si>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</si>
  <si>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</si>
  <si>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</si>
  <si>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</si>
  <si>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</si>
  <si>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</si>
  <si>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</si>
  <si>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</si>
  <si>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</si>
  <si>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</si>
  <si>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</si>
  <si>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</si>
  <si>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</si>
  <si>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</si>
  <si>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</si>
  <si>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</si>
  <si>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</si>
  <si>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</si>
  <si>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</si>
  <si>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</si>
  <si>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</si>
  <si>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</si>
  <si>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</si>
  <si>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</si>
  <si>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</si>
  <si>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</si>
  <si>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</si>
  <si>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</si>
  <si>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</si>
  <si>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</si>
  <si>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</si>
  <si>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</si>
  <si>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</si>
  <si>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</si>
  <si>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</si>
  <si>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</si>
  <si>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</si>
  <si>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</si>
  <si>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</si>
  <si>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</si>
  <si>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</si>
  <si>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</si>
  <si>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</si>
  <si>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</si>
  <si>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</si>
  <si>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</si>
  <si>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</si>
  <si>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</si>
  <si>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</si>
  <si>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</si>
  <si>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</si>
  <si>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</si>
  <si>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</si>
  <si>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</si>
  <si>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</si>
  <si>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</si>
  <si>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</si>
  <si>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</si>
  <si>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</si>
  <si>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</si>
  <si>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</si>
  <si>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</si>
  <si>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</si>
  <si>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</si>
  <si>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</si>
  <si>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</si>
  <si>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</si>
  <si>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</si>
  <si>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</si>
  <si>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</si>
  <si>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</si>
  <si>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</si>
  <si>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</si>
  <si>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</si>
  <si>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</si>
  <si>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</si>
  <si>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</si>
  <si>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</si>
  <si>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</si>
  <si>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</si>
  <si>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</si>
  <si>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</si>
  <si>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</si>
  <si>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</si>
  <si>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</si>
  <si>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</si>
  <si>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</si>
  <si>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</si>
  <si>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</si>
  <si>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</si>
  <si>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</si>
  <si>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</si>
  <si>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</si>
  <si>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</si>
  <si>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</si>
  <si>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</si>
  <si>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</si>
  <si>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</si>
  <si>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</si>
  <si>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</si>
  <si>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</si>
  <si>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</si>
  <si>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</si>
  <si>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</si>
  <si>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</si>
  <si>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</si>
  <si>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</si>
  <si>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</si>
  <si>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</si>
  <si>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</si>
  <si>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</si>
  <si>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</si>
  <si>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</si>
  <si>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</si>
  <si>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</si>
  <si>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</si>
  <si>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</si>
  <si>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</si>
  <si>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</si>
  <si>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</si>
  <si>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</si>
  <si>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</si>
  <si>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</si>
  <si>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</si>
  <si>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</si>
  <si>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</si>
  <si>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</si>
  <si>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</si>
  <si>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</si>
  <si>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</si>
  <si>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</si>
  <si>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</si>
  <si>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</si>
  <si>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</si>
  <si>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</si>
  <si>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</si>
  <si>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</si>
  <si>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</si>
  <si>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</si>
  <si>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</si>
  <si>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</si>
  <si>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</si>
  <si>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</si>
  <si>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</si>
  <si>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</si>
  <si>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</si>
  <si>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</si>
  <si>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</si>
  <si>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</si>
  <si>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</si>
  <si>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</si>
  <si>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</si>
  <si>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</si>
  <si>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</si>
  <si>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</si>
  <si>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</si>
  <si>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</si>
  <si>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</si>
  <si>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</si>
  <si>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</si>
  <si>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</si>
  <si>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</si>
  <si>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</si>
  <si>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</si>
  <si>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</si>
  <si>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</si>
  <si>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</si>
  <si>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</si>
  <si>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</si>
  <si>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</si>
  <si>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</si>
  <si>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</si>
  <si>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</si>
  <si>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</si>
  <si>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</si>
  <si>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</si>
  <si>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</si>
  <si>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</si>
  <si>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</si>
  <si>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</si>
  <si>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</si>
  <si>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</si>
  <si>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</si>
  <si>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</si>
  <si>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</si>
  <si>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</si>
  <si>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</si>
  <si>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</si>
  <si>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</si>
  <si>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</si>
  <si>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</si>
  <si>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</si>
  <si>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</si>
  <si>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</si>
  <si>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</si>
  <si>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</si>
  <si>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</si>
  <si>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</si>
  <si>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</si>
  <si>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</si>
  <si>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</si>
  <si>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</si>
  <si>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</si>
  <si>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</si>
  <si>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</si>
  <si>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</si>
  <si>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</si>
  <si>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</si>
  <si>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</si>
  <si>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</si>
  <si>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</si>
  <si>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</si>
  <si>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</si>
  <si>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</si>
  <si>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</si>
  <si>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</si>
  <si>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</si>
  <si>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</si>
  <si>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</si>
  <si>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</si>
  <si>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</si>
  <si>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</si>
  <si>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</si>
  <si>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</si>
  <si>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</si>
  <si>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</si>
  <si>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</si>
  <si>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</si>
  <si>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</si>
  <si>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</si>
  <si>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</si>
  <si>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</si>
  <si>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</si>
  <si>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</si>
  <si>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</si>
  <si>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</si>
  <si>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</si>
  <si>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</si>
  <si>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</si>
  <si>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</si>
  <si>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</si>
  <si>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</si>
  <si>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</si>
  <si>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</si>
  <si>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</si>
  <si>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</si>
  <si>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</si>
  <si>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</si>
  <si>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</si>
  <si>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</si>
  <si>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</si>
  <si>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</si>
  <si>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</si>
  <si>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</si>
  <si>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</si>
  <si>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</si>
  <si>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</si>
  <si>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</si>
  <si>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</si>
  <si>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</si>
  <si>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</si>
  <si>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</si>
  <si>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</si>
  <si>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</si>
  <si>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</si>
  <si>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</si>
  <si>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</si>
  <si>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</si>
  <si>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</si>
  <si>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</si>
  <si>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</si>
  <si>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</si>
  <si>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</si>
  <si>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</si>
  <si>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</si>
  <si>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</si>
  <si>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</si>
  <si>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</si>
  <si>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</si>
  <si>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</si>
  <si>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</si>
  <si>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</si>
  <si>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</si>
  <si>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</si>
  <si>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</si>
  <si>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</si>
  <si>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</si>
  <si>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</si>
  <si>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</si>
  <si>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</si>
  <si>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</si>
  <si>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</si>
  <si>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</si>
  <si>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</si>
  <si>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</si>
  <si>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</si>
  <si>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</si>
  <si>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</si>
  <si>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</si>
  <si>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</si>
  <si>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</si>
  <si>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</si>
  <si>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</si>
  <si>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</si>
  <si>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</si>
  <si>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</si>
  <si>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</si>
  <si>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</si>
  <si>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</si>
  <si>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</si>
  <si>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</si>
  <si>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</si>
  <si>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</si>
  <si>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</si>
  <si>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</si>
  <si>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</si>
  <si>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</si>
  <si>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</si>
  <si>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</si>
  <si>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</si>
  <si>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</si>
  <si>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</si>
  <si>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</si>
  <si>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</si>
  <si>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</si>
  <si>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</si>
  <si>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</si>
  <si>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</si>
  <si>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</si>
  <si>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</si>
  <si>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</si>
  <si>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</si>
  <si>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</si>
  <si>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</si>
  <si>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</si>
  <si>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</si>
  <si>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</si>
  <si>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</si>
  <si>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</si>
  <si>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</si>
  <si>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</si>
  <si>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</si>
  <si>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</si>
  <si>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</si>
  <si>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</si>
  <si>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</si>
  <si>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</si>
  <si>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</si>
  <si>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</si>
  <si>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</si>
  <si>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</si>
  <si>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</si>
  <si>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</si>
  <si>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</si>
  <si>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</si>
  <si>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</si>
  <si>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</si>
  <si>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</si>
  <si>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</si>
  <si>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</si>
  <si>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</si>
  <si>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</si>
  <si>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</si>
  <si>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</si>
  <si>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</si>
  <si>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</si>
  <si>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</si>
  <si>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</si>
  <si>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</si>
  <si>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</si>
  <si>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</si>
  <si>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</si>
  <si>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</si>
  <si>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</si>
  <si>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</si>
  <si>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</si>
  <si>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</si>
  <si>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</si>
  <si>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</si>
  <si>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</si>
  <si>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</si>
  <si>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</si>
  <si>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</si>
  <si>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</si>
  <si>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</si>
  <si>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</si>
  <si>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</si>
  <si>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</si>
  <si>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</si>
  <si>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</si>
  <si>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</si>
  <si>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</si>
  <si>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</si>
  <si>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</si>
  <si>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</si>
  <si>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</si>
  <si>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</si>
  <si>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</si>
  <si>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</si>
  <si>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</si>
  <si>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</si>
  <si>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</si>
  <si>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</si>
  <si>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</si>
  <si>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</si>
  <si>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</si>
  <si>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</si>
  <si>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</si>
  <si>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</si>
  <si>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</si>
  <si>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</si>
  <si>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</si>
  <si>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</si>
  <si>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</si>
  <si>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</si>
  <si>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</si>
  <si>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</si>
  <si>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</si>
  <si>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</si>
  <si>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</si>
  <si>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</si>
  <si>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</si>
  <si>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</si>
  <si>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</si>
  <si>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</si>
  <si>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</si>
  <si>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</si>
  <si>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</si>
  <si>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</si>
  <si>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</si>
  <si>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</si>
  <si>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</si>
  <si>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</si>
  <si>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</si>
  <si>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</si>
  <si>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</si>
  <si>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</si>
  <si>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</si>
  <si>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</si>
  <si>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</si>
  <si>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</si>
  <si>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</si>
  <si>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</si>
  <si>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</si>
  <si>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</si>
  <si>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</si>
  <si>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</si>
  <si>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</si>
  <si>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</si>
  <si>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</si>
  <si>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</si>
  <si>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</si>
  <si>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</si>
  <si>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</si>
  <si>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</si>
  <si>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</si>
  <si>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</si>
  <si>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</si>
  <si>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</si>
  <si>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</si>
  <si>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</si>
  <si>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</si>
  <si>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</si>
  <si>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</si>
  <si>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</si>
  <si>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</si>
  <si>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</si>
  <si>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</si>
  <si>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</si>
  <si>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</si>
  <si>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</si>
  <si>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</si>
  <si>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</si>
  <si>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</si>
  <si>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</si>
  <si>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</si>
  <si>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</si>
  <si>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</si>
  <si>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</si>
  <si>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</si>
  <si>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</si>
  <si>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</si>
  <si>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</si>
  <si>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</si>
  <si>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</si>
  <si>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</si>
  <si>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</si>
  <si>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</si>
  <si>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</si>
  <si>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</si>
  <si>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</si>
  <si>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</si>
  <si>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</si>
  <si>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</si>
  <si>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</si>
  <si>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</si>
  <si>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</si>
  <si>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</si>
  <si>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</si>
  <si>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</si>
  <si>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</si>
  <si>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</si>
  <si>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</si>
  <si>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</si>
  <si>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</si>
  <si>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</si>
  <si>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</si>
  <si>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</si>
  <si>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</si>
  <si>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</si>
  <si>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</si>
  <si>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</si>
  <si>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</si>
  <si>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</si>
  <si>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</si>
  <si>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</si>
  <si>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</si>
  <si>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</si>
  <si>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</si>
  <si>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</si>
  <si>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</si>
  <si>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</si>
  <si>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</si>
  <si>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</si>
  <si>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</si>
  <si>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</si>
  <si>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</si>
  <si>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</si>
  <si>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</si>
  <si>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</si>
  <si>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</si>
  <si>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</si>
  <si>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</si>
  <si>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</si>
  <si>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</si>
  <si>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</si>
  <si>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</si>
  <si>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</si>
  <si>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</si>
  <si>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</si>
  <si>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</si>
  <si>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</si>
  <si>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</si>
  <si>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</si>
  <si>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</si>
  <si>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</si>
  <si>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</si>
  <si>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</si>
  <si>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</si>
  <si>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</si>
  <si>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</si>
  <si>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</si>
  <si>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</si>
  <si>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</si>
  <si>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</si>
  <si>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</si>
  <si>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</si>
  <si>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</si>
  <si>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</si>
  <si>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</si>
  <si>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</si>
  <si>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</si>
  <si>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</si>
  <si>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</si>
  <si>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</si>
  <si>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</si>
  <si>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</si>
  <si>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</si>
  <si>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</si>
  <si>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</si>
  <si>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</si>
  <si>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</si>
  <si>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</si>
  <si>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</si>
  <si>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</si>
  <si>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</si>
  <si>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</si>
  <si>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</si>
  <si>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</si>
  <si>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</si>
  <si>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</si>
  <si>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</si>
  <si>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</si>
  <si>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</si>
  <si>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</si>
  <si>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</si>
  <si>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</si>
  <si>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</si>
  <si>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</si>
  <si>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</si>
  <si>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</si>
  <si>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</si>
  <si>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</si>
  <si>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</si>
  <si>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</si>
  <si>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</si>
  <si>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</si>
  <si>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</si>
  <si>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</si>
  <si>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</si>
  <si>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</si>
  <si>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</si>
  <si>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</si>
  <si>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</si>
  <si>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</si>
  <si>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</si>
  <si>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</si>
  <si>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</si>
  <si>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</si>
  <si>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</si>
  <si>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</si>
  <si>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</si>
  <si>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</si>
  <si>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</si>
  <si>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</si>
  <si>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</si>
  <si>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</si>
  <si>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</si>
  <si>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</si>
  <si>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</si>
  <si>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</si>
  <si>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</si>
  <si>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</si>
  <si>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</si>
  <si>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</si>
  <si>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</si>
  <si>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</si>
  <si>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</si>
  <si>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</si>
  <si>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</si>
  <si>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</si>
  <si>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</si>
  <si>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</si>
  <si>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</si>
  <si>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</si>
  <si>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</si>
  <si>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</si>
  <si>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</si>
  <si>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</si>
  <si>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</si>
  <si>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</si>
  <si>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</si>
  <si>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</si>
  <si>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</si>
  <si>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</si>
  <si>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</si>
  <si>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</si>
  <si>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</si>
  <si>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</si>
  <si>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</si>
  <si>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</si>
  <si>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</si>
  <si>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</si>
  <si>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</si>
  <si>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</si>
  <si>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</si>
  <si>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</si>
  <si>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</si>
  <si>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</si>
  <si>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</si>
  <si>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</si>
  <si>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</si>
  <si>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</si>
  <si>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</si>
  <si>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</si>
  <si>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</si>
  <si>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</si>
  <si>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</si>
  <si>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</si>
  <si>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</si>
  <si>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</si>
  <si>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</si>
  <si>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</si>
  <si>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</si>
  <si>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</si>
  <si>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</si>
  <si>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</si>
  <si>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</si>
  <si>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</si>
  <si>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</si>
  <si>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</si>
  <si>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</si>
  <si>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</si>
  <si>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</si>
  <si>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</si>
  <si>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</si>
  <si>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</si>
  <si>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</si>
  <si>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</si>
  <si>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</si>
  <si>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</si>
  <si>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</si>
  <si>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</si>
  <si>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</si>
  <si>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</si>
  <si>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</si>
  <si>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</si>
  <si>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</si>
  <si>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</si>
  <si>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</si>
  <si>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</si>
  <si>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</si>
  <si>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</si>
  <si>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</si>
  <si>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</si>
  <si>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</si>
  <si>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</si>
  <si>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</si>
  <si>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</si>
  <si>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</si>
  <si>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</si>
  <si>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</si>
  <si>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</si>
  <si>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</si>
  <si>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</si>
  <si>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</si>
  <si>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</si>
  <si>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</si>
  <si>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</si>
  <si>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</si>
  <si>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</si>
  <si>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</si>
  <si>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</si>
  <si>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</si>
  <si>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</si>
  <si>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</si>
  <si>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</si>
  <si>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</si>
  <si>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</si>
  <si>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</si>
  <si>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</si>
  <si>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</si>
  <si>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</si>
  <si>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</si>
  <si>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</si>
  <si>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</si>
  <si>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</si>
  <si>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</si>
  <si>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</si>
  <si>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</si>
  <si>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</si>
  <si>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</si>
  <si>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</si>
  <si>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</si>
  <si>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</si>
  <si>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</si>
  <si>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</si>
  <si>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</si>
  <si>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</si>
  <si>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</si>
  <si>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</si>
  <si>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</si>
  <si>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</si>
  <si>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</si>
  <si>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</si>
  <si>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</si>
  <si>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</si>
  <si>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</si>
  <si>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</si>
  <si>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</si>
  <si>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</si>
  <si>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</si>
  <si>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</si>
  <si>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</si>
  <si>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</si>
  <si>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</si>
  <si>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</si>
  <si>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</si>
  <si>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</si>
  <si>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</si>
  <si>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</si>
  <si>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</si>
  <si>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</si>
  <si>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</si>
  <si>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</si>
  <si>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</si>
  <si>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</si>
  <si>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</si>
  <si>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</si>
  <si>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</si>
  <si>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</si>
  <si>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</si>
  <si>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</si>
  <si>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</si>
  <si>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</si>
  <si>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</si>
  <si>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</si>
  <si>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</si>
  <si>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</si>
  <si>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</si>
  <si>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</si>
  <si>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</si>
  <si>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</si>
  <si>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</si>
  <si>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</si>
  <si>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</si>
  <si>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</si>
  <si>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</si>
  <si>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</si>
  <si>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</si>
  <si>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</si>
  <si>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</si>
  <si>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</si>
  <si>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</si>
  <si>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</si>
  <si>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</si>
  <si>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</si>
  <si>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</si>
  <si>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</si>
  <si>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</si>
  <si>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</si>
  <si>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</si>
  <si>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</si>
  <si>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</si>
  <si>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</si>
  <si>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</si>
  <si>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</si>
  <si>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</si>
  <si>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</si>
  <si>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</si>
  <si>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</si>
  <si>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</si>
  <si>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</si>
  <si>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</si>
  <si>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</si>
  <si>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</si>
  <si>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</si>
  <si>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</si>
  <si>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</si>
  <si>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</si>
  <si>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</si>
  <si>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</si>
  <si>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</si>
  <si>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</si>
  <si>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</si>
  <si>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</si>
  <si>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</si>
  <si>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</si>
  <si>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</si>
  <si>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</si>
  <si>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</si>
  <si>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</si>
  <si>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</si>
  <si>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</si>
  <si>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</si>
  <si>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</si>
  <si>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</si>
  <si>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</si>
  <si>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</si>
  <si>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</si>
  <si>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</si>
  <si>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</si>
  <si>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</si>
  <si>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</si>
  <si>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</si>
  <si>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</si>
  <si>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</si>
  <si>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</si>
  <si>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</si>
  <si>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</si>
  <si>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</si>
  <si>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</si>
  <si>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</si>
  <si>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</si>
  <si>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</si>
  <si>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</si>
  <si>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</si>
  <si>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</si>
  <si>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</si>
  <si>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</si>
  <si>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</si>
  <si>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</si>
  <si>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</si>
  <si>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</si>
  <si>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</si>
  <si>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</si>
  <si>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</si>
  <si>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</si>
  <si>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</si>
  <si>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</si>
  <si>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</si>
  <si>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</si>
  <si>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</si>
  <si>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</si>
  <si>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</si>
  <si>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</si>
  <si>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</si>
  <si>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</si>
  <si>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</si>
  <si>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</si>
  <si>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</si>
  <si>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</si>
  <si>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</si>
  <si>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</si>
  <si>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</si>
  <si>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</si>
  <si>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</si>
  <si>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</si>
  <si>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</si>
  <si>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</si>
  <si>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</si>
  <si>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</si>
  <si>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</si>
  <si>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</si>
  <si>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</si>
  <si>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</si>
  <si>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</si>
  <si>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</si>
  <si>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</si>
  <si>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</si>
  <si>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</si>
  <si>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</si>
  <si>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</si>
  <si>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</si>
  <si>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</si>
  <si>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</si>
  <si>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</si>
  <si>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</si>
  <si>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</si>
  <si>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</si>
  <si>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</si>
  <si>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</si>
  <si>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</si>
  <si>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</si>
  <si>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</si>
  <si>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</si>
  <si>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</si>
  <si>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</si>
  <si>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</si>
  <si>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</si>
  <si>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</si>
  <si>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</si>
  <si>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</si>
  <si>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</si>
  <si>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</si>
  <si>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</si>
  <si>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</si>
  <si>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</si>
  <si>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</si>
  <si>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</si>
  <si>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</si>
  <si>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</si>
  <si>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</si>
  <si>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</si>
  <si>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</si>
  <si>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</si>
  <si>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</si>
  <si>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</si>
  <si>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</si>
  <si>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</si>
  <si>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</si>
  <si>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</si>
  <si>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</si>
  <si>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</si>
  <si>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</si>
  <si>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</si>
  <si>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</si>
  <si>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</si>
  <si>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</si>
  <si>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</si>
  <si>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</si>
  <si>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</si>
  <si>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</si>
  <si>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</si>
  <si>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</si>
  <si>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</si>
  <si>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</si>
  <si>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</si>
  <si>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</si>
  <si>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</si>
  <si>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</si>
  <si>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</si>
  <si>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</si>
  <si>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</si>
  <si>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</si>
  <si>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</si>
  <si>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</si>
  <si>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</si>
  <si>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</si>
  <si>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</si>
  <si>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</si>
  <si>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</si>
  <si>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</si>
  <si>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</si>
  <si>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</si>
  <si>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</si>
  <si>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</si>
  <si>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</si>
  <si>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</si>
  <si>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</si>
  <si>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</si>
  <si>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</si>
  <si>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</si>
  <si>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</si>
  <si>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</si>
  <si>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</si>
  <si>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</si>
  <si>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</si>
  <si>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</si>
  <si>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</si>
  <si>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</si>
  <si>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</si>
  <si>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</si>
  <si>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</si>
  <si>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</si>
  <si>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</si>
  <si>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</si>
  <si>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</si>
  <si>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</si>
  <si>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</si>
  <si>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</si>
  <si>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</si>
  <si>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</si>
  <si>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</si>
  <si>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</si>
  <si>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</si>
  <si>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</si>
  <si>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</si>
  <si>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</si>
  <si>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</si>
  <si>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</si>
  <si>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</si>
  <si>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</si>
  <si>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</si>
  <si>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</si>
  <si>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</si>
  <si>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</si>
  <si>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</si>
  <si>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</si>
  <si>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</si>
  <si>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</si>
  <si>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</si>
  <si>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</si>
  <si>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</si>
  <si>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</si>
  <si>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</si>
  <si>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</si>
  <si>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</si>
  <si>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</si>
  <si>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</si>
  <si>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</si>
  <si>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</si>
  <si>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</si>
  <si>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</si>
  <si>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</si>
  <si>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</si>
  <si>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</si>
  <si>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</si>
  <si>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</si>
  <si>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</si>
  <si>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</si>
  <si>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</si>
  <si>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</si>
  <si>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</si>
  <si>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</si>
  <si>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</si>
  <si>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</si>
  <si>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</si>
  <si>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</si>
  <si>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</si>
  <si>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</si>
  <si>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</si>
  <si>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</si>
  <si>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</si>
  <si>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</si>
  <si>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</si>
  <si>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</si>
  <si>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</si>
  <si>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</si>
  <si>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</si>
  <si>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</si>
  <si>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</si>
  <si>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</si>
  <si>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</si>
  <si>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</si>
  <si>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</si>
  <si>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</si>
  <si>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</si>
  <si>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</si>
  <si>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</si>
  <si>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</si>
  <si>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</si>
  <si>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</si>
  <si>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</si>
  <si>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</si>
  <si>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</si>
  <si>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</si>
  <si>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</si>
  <si>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</si>
  <si>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</si>
  <si>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</si>
  <si>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</si>
  <si>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</si>
  <si>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</si>
  <si>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</si>
  <si>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</si>
  <si>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</si>
  <si>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</si>
  <si>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</si>
  <si>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</si>
  <si>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</si>
  <si>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</si>
  <si>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</si>
  <si>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</si>
  <si>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</si>
  <si>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</si>
  <si>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</si>
  <si>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</si>
  <si>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</si>
  <si>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</si>
  <si>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</si>
  <si>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</si>
  <si>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</si>
  <si>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</si>
  <si>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</si>
  <si>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</si>
  <si>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</si>
  <si>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</si>
  <si>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</si>
  <si>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</si>
  <si>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</si>
  <si>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</si>
  <si>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</si>
  <si>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</si>
  <si>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</si>
  <si>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</si>
  <si>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</si>
  <si>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</si>
  <si>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</si>
  <si>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</si>
  <si>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</si>
  <si>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</si>
  <si>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</si>
  <si>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</si>
  <si>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</si>
  <si>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</si>
  <si>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</si>
  <si>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</si>
  <si>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</si>
  <si>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</si>
  <si>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</si>
  <si>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</si>
  <si>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</si>
  <si>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</si>
  <si>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</si>
  <si>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</si>
  <si>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</si>
  <si>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</si>
  <si>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</si>
  <si>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</si>
  <si>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</si>
  <si>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</si>
  <si>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</si>
  <si>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</si>
  <si>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</si>
  <si>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</si>
  <si>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</si>
  <si>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</si>
  <si>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</si>
  <si>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</si>
  <si>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</si>
  <si>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</si>
  <si>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</si>
  <si>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</si>
  <si>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</si>
  <si>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</si>
  <si>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</si>
  <si>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</si>
  <si>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</si>
  <si>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</si>
  <si>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</si>
  <si>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</si>
  <si>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</si>
  <si>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</si>
  <si>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</si>
  <si>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</si>
  <si>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</si>
  <si>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</si>
  <si>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</si>
  <si>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</si>
  <si>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</si>
  <si>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</si>
  <si>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</si>
  <si>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</si>
  <si>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</si>
  <si>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</si>
  <si>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</si>
  <si>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</si>
  <si>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</si>
  <si>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</si>
  <si>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</si>
  <si>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</si>
  <si>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</si>
  <si>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</si>
  <si>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</si>
  <si>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</si>
  <si>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</si>
  <si>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</si>
  <si>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</si>
  <si>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</si>
  <si>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</si>
  <si>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</si>
  <si>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</si>
  <si>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</si>
  <si>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</si>
  <si>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</si>
  <si>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</si>
  <si>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</si>
  <si>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</si>
  <si>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</si>
  <si>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</si>
  <si>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</si>
  <si>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</si>
  <si>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</si>
  <si>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</si>
  <si>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</si>
  <si>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</si>
  <si>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</si>
  <si>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</si>
  <si>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</si>
  <si>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</si>
  <si>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</si>
  <si>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</si>
  <si>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</si>
  <si>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 // EM team at site checking to connect PG</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</si>
  <si>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</si>
  <si>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</si>
  <si>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</si>
  <si>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</si>
  <si>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35 min </t>
  </si>
  <si>
    <t>PCM-20251108-00000589</t>
  </si>
  <si>
    <t>ETA 70 mins</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</si>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</sst>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306.44347916666447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45969.391905092591</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45969.391905092591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45969.391905092591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45969.391905092591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45969.391905092591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45969.391905092591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45969.391905092591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45969.391905092591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45969.391905092591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45969.391905092591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45969.391905092591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45969.391905092591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45969.391905092591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45969.391905092591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45969.391905092591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45969.391905092591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45969.391905092591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45969.391905092591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45969.391905092591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45969.391905092591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45969.391905092591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45969.391905092591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45969.391905092591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45969.391905092591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45969.391905092591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45969.391905092591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45969.391905092591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45969.391905092591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45969.391905092591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45969.391905092591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45969.391905092591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45969.391905092591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45969.391905092591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45969.391905092591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45969.391905092591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45969.391905092591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45969.391905092591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45969.391905092591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45969.391905092591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45969.391905092591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45969.391905092591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45969.391905092591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45969.391905092591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45969.391905092591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45969.391905092591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45969.391905092591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45969.391905092591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45969.391905092591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45969.391905092591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45969.391905092591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45969.391905092591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45969.391905092591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45969.391905092591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45969.391905092591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45969.391905092591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45969.391905092591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45969.391905092591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45969.391905092591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45969.391905092591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45969.391905092591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45969.391905092591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45969.391905092591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45969.391905092591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45969.391905092591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45969.391905092591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45969.391905092591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45969.391905092591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45969.391905092591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45969.391905092591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45969.391905092591</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45969.391905092591</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144.39206712962914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45969.391905092591</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6.8143518517899793E-2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45969.391905092591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45969.391905092591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45969.391905092591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45969.391905092591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45969.391905092591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45969.391905092591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45969.391905092591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45969.391905092591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45969.391905092591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45969.391905092591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45969.391905092591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45969.391905092591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45969.391905092591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45969.391905092591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45969.391905092591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45969.391905092591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45969.391905092591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45969.391905092591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45969.391905092591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45969.391905092591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45969.391905092591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45969.391905092591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45969.391905092591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45969.391905092591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45969.391905092591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45969.391905092591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45969.391905092591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45969.391905092591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45969.391905092591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45969.391905092591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45969.391905092591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45969.391905092591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45969.391905092591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45969.391905092591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45969.391905092591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45969.391905092591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45969.391905092591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45969.391905092591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45969.391905092591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45969.391905092591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45969.391905092591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45969.391905092591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45969.391905092591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45969.391905092591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45969.391905092591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45969.391905092591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45969.391905092591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45969.391905092591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45969.391905092591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45969.391905092591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45969.391905092591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45969.391905092591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45969.391905092591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45969.391905092591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45969.391905092591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45969.391905092591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45969.391905092591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45969.391905092591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45969.391905092591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45969.391905092591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45969.391905092591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45969.391905092591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45969.391905092591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45969.391905092591</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4.1453703699517064E-2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45969.391905092591</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45969.391905092591</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45969.391905092591</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45969.391905092591</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45969.391905092591</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45969.391905092591</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45969.391905092591</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45969.391905092591</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45969.391905092591</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45969.391905092591</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45969.391905092591</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45969.391905092591</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45969.391905092591</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45969.391905092591</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45969.391905092591</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45969.391905092591</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45969.391905092591</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45969.391905092591</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45969.391905092591</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45969.391905092591</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45969.391905092591</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45969.391905092591</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45969.391905092591</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45969.391905092591</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45969.391905092591</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45969.391905092591</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45969.391905092591</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45969.391905092591</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45969.391905092591</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45969.391905092591</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45969.391905092591</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45969.391905092591</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45969.391905092591</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45969.391905092591</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45969.391905092591</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45969.391905092591</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45969.391905092591</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45969.391905092591</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45969.391905092591</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45969.391905092591</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45969.391905092591</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45969.391905092591</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45969.391905092591</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45969.391905092591</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45969.391905092591</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45969.391905092591</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45969.391905092591</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45969.391905092591</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45969.391905092591</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45969.391905092591</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45969.391905092591</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45969.391905092591</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45969.391905092591</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45969.391905092591</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45969.391905092591</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45969.391905092591</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45969.391905092591</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45969.391905092591</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45969.391905092591</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45969.391905092591</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45969.391905092591</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45969.391905092591</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45969.391905092591</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45969.391905092591</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45969.391905092591</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45969.391905092591</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45969.391905092591</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45969.391905092591</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45969.391905092591</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45969.391905092591</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45969.391905092591</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45969.391905092591</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45969.391905092591</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45969.391905092591</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45969.391905092591</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45969.391905092591</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45969.391905092591</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45969.391905092591</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45969.391905092591</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45969.391905092591</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45969.391905092591</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45969.391905092591</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45969.391905092591</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45969.391905092591</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45969.391905092591</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45969.391905092591</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45969.391905092591</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45969.391905092591</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45969.391905092591</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45969.391905092591</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45969.391905092591</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45969.391905092591</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45969.391905092591</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45969.391905092591</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45969.391905092591</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45969.391905092591</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45969.391905092591</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45969.391905092591</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45969.391905092591</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45969.391905092591</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45969.391905092591</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45969.391905092591</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45969.391905092591</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45969.391905092591</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45969.391905092591</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45969.391905092591</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45969.391905092591</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45969.391905092591</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45969.391905092591</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45969.391905092591</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45969.391905092591</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45969.391905092591</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45969.391905092591</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45969.391905092591</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45969.391905092591</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45969.391905092591</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45969.391905092591</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45969.391905092591</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45969.391905092591</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45969.391905092591</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45969.391905092591</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45969.391905092591</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45969.391905092591</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45969.391905092591</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45969.391905092591</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45969.391905092591</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45969.391905092591</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45969.391905092591</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45969.391905092591</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45969.391905092591</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45969.391905092591</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45969.391905092591</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45969.391905092591</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45969.391905092591</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45969.391905092591</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45969.391905092591</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45969.391905092591</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45969.391905092591</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45969.391905092591</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45969.391905092591</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45969.391905092591</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45969.391905092591</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45969.391905092591</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45969.391905092591</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45969.391905092591</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45969.391905092591</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45969.391905092591</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45969.391905092591</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45969.391905092591</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45969.391905092591</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45969.391905092591</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45969.391905092591</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45969.391905092591</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45969.391905092591</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45969.391905092591</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45969.391905092591</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45969.391905092591</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45969.391905092591</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45969.391905092591</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45969.391905092591</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45969.391905092591</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45969.391905092591</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45969.391905092591</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45969.391905092591</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45969.391905092591</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45969.391905092591</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45969.391905092591</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45969.391905092591</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45969.391905092591</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45969.391905092591</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45969.391905092591</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45969.391905092591</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45969.391905092591</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45969.391905092591</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45969.391905092591</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45969.391905092591</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45969.391905092591</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45969.391905092591</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45969.391905092591</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45969.391905092591</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45969.391905092591</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45969.391905092591</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45969.391905092591</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45969.391905092591</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45969.391905092591</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45969.391905092591</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45969.391905092591</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45969.391905092591</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45969.391905092591</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45969.391905092591</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45969.391905092591</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45969.391905092591</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45969.391905092591</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45969.391905092591</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45969.391905092591</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45969.391905092591</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45969.391905092591</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45969.391905092591</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45969.391905092591</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45969.391905092591</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45969.391905092591</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45969.391905092591</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45969.391905092591</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45969.391905092591</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45969.391905092591</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45969.391905092591</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45969.391905092591</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45969.391905092591</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45969.391905092591</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45969.391905092591</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45969.391905092591</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45969.391905092591</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45969.391905092591</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45969.391905092591</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45969.391905092591</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45969.391905092591</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45969.391905092591</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45969.391905092591</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45969.391905092591</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45969.391905092591</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45969.391905092591</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45969.391905092591</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45969.391905092591</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45969.391905092591</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45969.391905092591</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45969.391905092591</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45969.391905092591</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45969.391905092591</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45969.391905092591</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45969.391905092591</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45969.391905092591</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45969.391905092591</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45969.391905092591</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45969.391905092591</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45969.391905092591</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45969.391905092591</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45969.391905092591</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45969.391905092591</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45969.391905092591</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45969.391905092591</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45969.391905092591</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45969.391905092591</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45969.391905092591</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45969.391905092591</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45969.391905092591</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45969.391905092591</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45969.391905092591</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45969.391905092591</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45969.391905092591</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45969.391905092591</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45969.391905092591</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45969.391905092591</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45969.391905092591</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45969.391905092591</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45969.391905092591</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45969.391905092591</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45969.391905092591</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45969.391905092591</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45969.391905092591</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45969.391905092591</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45969.391905092591</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45969.391905092591</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45969.391905092591</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45969.391905092591</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45969.391905092591</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45969.391905092591</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45969.391905092591</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45969.391905092591</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45969.391905092591</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45969.391905092591</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45969.391905092591</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45969.391905092591</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45969.391905092591</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45969.391905092591</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45969.391905092591</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45969.391905092591</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45969.391905092591</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45969.391905092591</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45969.391905092591</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45969.391905092591</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45969.391905092591</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45969.391905092591</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45969.391905092591</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45969.391905092591</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45969.391905092591</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45969.391905092591</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45969.391905092591</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45969.391905092591</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45969.391905092591</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45969.391905092591</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45969.391905092591</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45969.391905092591</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45969.391905092591</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45969.391905092591</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45969.391905092591</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45969.391905092591</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45969.391905092591</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45969.391905092591</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45969.391905092591</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45969.391905092591</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45969.391905092591</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45969.391905092591</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45969.391905092591</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45969.391905092591</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45969.391905092591</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45969.391905092591</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45969.391905092591</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45969.391905092591</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45969.391905092591</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45969.391905092591</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45969.391905092591</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45969.391905092591</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45969.391905092591</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45969.391905092591</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45969.391905092591</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45969.391905092591</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45969.391905092591</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45969.391905092591</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45969.391905092591</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45969.391905092591</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45969.391905092591</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45969.391905092591</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45969.391905092591</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45969.391905092591</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45969.391905092591</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45969.391905092591</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45969.391905092591</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45969.391905092591</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45969.391905092591</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45969.391905092591</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45969.391905092591</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45969.391905092591</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45969.391905092591</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45969.391905092591</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45969.391905092591</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45969.391905092591</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45969.391905092591</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45969.391905092591</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45969.391905092591</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45969.391905092591</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45969.391905092591</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45969.391905092591</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45969.391905092591</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45969.391905092591</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45969.391905092591</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45969.391905092591</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45969.391905092591</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45969.391905092591</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45969.391905092591</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45969.391905092591</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45969.391905092591</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45969.391905092591</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45969.391905092591</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45969.391905092591</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45969.391905092591</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45969.391905092591</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45969.391905092591</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45969.391905092591</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45969.391905092591</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45969.391905092591</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45969.391905092591</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45969.391905092591</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45969.391905092591</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45969.391905092591</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45969.391905092591</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45969.391905092591</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45969.391905092591</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45969.391905092591</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45969.391905092591</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45969.391905092591</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45969.391905092591</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45969.391905092591</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45969.391905092591</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45969.391905092591</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45969.391905092591</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45969.391905092591</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45969.391905092591</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45969.391905092591</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45969.391905092591</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45969.391905092591</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45969.391905092591</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45969.391905092591</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45969.391905092591</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45969.391905092591</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45969.391905092591</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45969.391905092591</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45969.391905092591</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45969.391905092591</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45969.391905092591</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45969.391905092591</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45969.391905092591</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45969.391905092591</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45969.391905092591</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45969.391905092591</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45969.391905092591</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45969.391905092591</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45969.391905092591</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45969.391905092591</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45969.391905092591</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45969.391905092591</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45969.391905092591</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45969.391905092591</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45969.391905092591</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45969.391905092591</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45969.391905092591</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45969.391905092591</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45969.391905092591</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45969.391905092591</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45969.391905092591</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45969.391905092591</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45969.391905092591</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45969.391905092591</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45969.391905092591</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45969.391905092591</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45969.391905092591</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45969.391905092591</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45969.391905092591</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45969.391905092591</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45969.391905092591</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45969.391905092591</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45969.391905092591</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45969.391905092591</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45969.391905092591</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45969.391905092591</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45969.391905092591</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45969.391905092591</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45969.391905092591</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45969.391905092591</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45969.391905092591</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45969.391905092591</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45969.391905092591</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45969.391905092591</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45969.391905092591</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45969.391905092591</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45969.391905092591</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45969.391905092591</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45969.391905092591</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45969.391905092591</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45969.391905092591</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45969.391905092591</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45969.391905092591</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45969.391905092591</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45969.391905092591</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45969.391905092591</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45969.391905092591</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45969.391905092591</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45969.391905092591</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45969.391905092591</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45969.391905092591</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45969.391905092591</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45969.391905092591</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45969.391905092591</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45969.391905092591</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45969.391905092591</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45969.391905092591</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45969.391905092591</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45969.391905092591</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45969.391905092591</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45969.391905092591</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45969.391905092591</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45969.391905092591</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45969.391905092591</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45969.391905092591</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45969.391905092591</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45969.391905092591</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45969.391905092591</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45969.391905092591</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45969.391905092591</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45969.391905092591</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45969.391905092591</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45969.391905092591</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45969.391905092591</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45969.391905092591</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45969.391905092591</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45969.391905092591</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45969.391905092591</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45969.391905092591</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45969.391905092591</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45969.391905092591</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45969.391905092591</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45969.391905092591</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45969.391905092591</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45969.391905092591</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45969.391905092591</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45969.391905092591</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45969.391905092591</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45969.391905092591</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45969.391905092591</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45969.391905092591</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45969.391905092591</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45969.391905092591</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45969.391905092591</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45969.391905092591</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45969.391905092591</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45969.391905092591</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45969.391905092591</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45969.391905092591</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45969.391905092591</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45969.391905092591</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45969.391905092591</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45969.391905092591</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45969.391905092591</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45969.391905092591</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45969.391905092591</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45969.391905092591</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45969.391905092591</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45969.391905092591</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45969.391905092591</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45969.391905092591</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45969.391905092591</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45969.391905092591</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45969.391905092591</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45969.391905092591</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45969.391905092591</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45969.391905092591</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45969.391905092591</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45969.391905092591</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45969.391905092591</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45969.391905092591</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45969.391905092591</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45969.391905092591</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45969.391905092591</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45969.391905092591</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45969.391905092591</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45969.391905092591</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45969.391905092591</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45969.391905092591</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45969.391905092591</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45969.391905092591</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45969.391905092591</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45969.391905092591</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45969.391905092591</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45969.391905092591</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45969.391905092591</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45969.391905092591</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45969.391905092591</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45969.391905092591</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45969.391905092591</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45969.391905092591</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45969.391905092591</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45969.391905092591</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45969.391905092591</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45969.391905092591</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45969.391905092591</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45969.391905092591</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45969.391905092591</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45969.391905092591</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45969.391905092591</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45969.391905092591</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45969.391905092591</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45969.391905092591</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45969.391905092591</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45969.391905092591</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45969.391905092591</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45969.391905092591</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45969.391905092591</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45969.391905092591</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45969.391905092591</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45969.391905092591</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45969.391905092591</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45969.391905092591</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45969.391905092591</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45969.391905092591</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45969.391905092591</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45969.391905092591</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45969.391905092591</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45969.391905092591</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45969.391905092591</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45969.391905092591</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45969.391905092591</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45969.391905092591</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45969.391905092591</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45969.391905092591</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45969.391905092591</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45969.391905092591</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45969.391905092591</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45969.391905092591</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45969.391905092591</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45969.391905092591</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45969.391905092591</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45969.391905092591</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45969.391905092591</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45969.391905092591</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45969.391905092591</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45969.391905092591</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45969.391905092591</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45969.391905092591</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45969.391905092591</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45969.391905092591</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45969.391905092591</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45969.391905092591</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45969.391905092591</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45969.391905092591</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45969.391905092591</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45969.391905092591</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45969.391905092591</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45969.391905092591</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45969.391905092591</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45969.391905092591</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45969.391905092591</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45969.391905092591</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45969.391905092591</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45969.391905092591</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45969.391905092591</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45969.391905092591</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45969.391905092591</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45969.391905092591</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45969.391905092591</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45969.391905092591</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45969.391905092591</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45969.391905092591</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45969.391905092591</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45969.391905092591</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45969.391905092591</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45969.391905092591</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45969.391905092591</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45969.391905092591</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45969.391905092591</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45969.391905092591</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45969.391905092591</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45969.391905092591</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45969.391905092591</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45969.391905092591</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45969.391905092591</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45969.391905092591</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45969.391905092591</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45969.391905092591</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45969.391905092591</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45969.391905092591</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45969.391905092591</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45969.391905092591</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45969.391905092591</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45969.391905092591</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45969.391905092591</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45969.391905092591</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45969.391905092591</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45969.391905092591</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45969.391905092591</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45969.391905092591</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45969.391905092591</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45969.391905092591</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45969.391905092591</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45969.391905092591</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45969.391905092591</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45969.391905092591</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45969.391905092591</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45969.391905092591</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45969.391905092591</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45969.391905092591</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45969.391905092591</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45969.391905092591</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45969.391905092591</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45969.391905092591</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45969.391905092591</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45969.391905092591</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45969.391905092591</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45969.391905092591</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45969.391905092591</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45969.391905092591</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45969.391905092591</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45969.391905092591</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45969.391905092591</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45969.391905092591</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45969.391905092591</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45969.391905092591</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45969.391905092591</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45969.391905092591</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45969.391905092591</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45969.391905092591</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45969.391905092591</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45969.391905092591</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45969.391905092591</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45969.391905092591</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45969.391905092591</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45969.391905092591</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45969.391905092591</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45969.391905092591</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45969.391905092591</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45969.391905092591</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45969.391905092591</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45969.391905092591</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45969.391905092591</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45969.391905092591</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45969.391905092591</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45969.391905092591</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45969.391905092591</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45969.391905092591</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45969.391905092591</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45969.391905092591</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45969.391905092591</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45969.391905092591</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45969.391905092591</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45969.391905092591</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45969.391905092591</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45969.391905092591</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45969.391905092591</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45969.391905092591</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45969.391905092591</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45969.391905092591</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45969.391905092591</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45969.391905092591</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45969.391905092591</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45969.391905092591</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45969.391905092591</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45969.391905092591</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45969.391905092591</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45969.391905092591</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45969.391905092591</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45969.391905092591</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45969.391905092591</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45969.391905092591</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45969.391905092591</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45969.391905092591</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45969.391905092591</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45969.391905092591</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45969.391905092591</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45969.391905092591</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45969.391905092591</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45969.391905092591</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45969.391905092591</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45969.391905092591</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45969.391905092591</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45969.391905092591</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45969.391905092591</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45969.391905092591</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45969.391905092591</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45969.391905092591</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45969.391905092591</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45969.391905092591</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45969.391905092591</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45969.391905092591</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45969.391905092591</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45969.391905092591</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45969.391905092591</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45969.391905092591</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45969.391905092591</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45969.391905092591</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45969.391905092591</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45969.391905092591</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45969.391905092591</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45969.391905092591</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45969.391905092591</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45969.391905092591</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45969.391905092591</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45969.391905092591</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45969.391905092591</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45969.391905092591</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45969.391905092591</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45969.391905092591</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45969.391905092591</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45969.391905092591</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45969.391905092591</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45969.391905092591</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45969.391905092591</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45969.391905092591</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45969.391905092591</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45969.391905092591</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45969.391905092591</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45969.391905092591</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45969.391905092591</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45969.391905092591</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45969.391905092591</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45969.391905092591</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45969.391905092591</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45969.391905092591</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45969.391905092591</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45969.391905092591</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45969.391905092591</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45969.391905092591</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45969.391905092591</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45969.391905092591</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45969.391905092591</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45969.391905092591</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45969.391905092591</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45969.391905092591</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45969.391905092591</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45969.391905092591</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45969.391905092591</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45969.391905092591</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45969.391905092591</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45969.391905092591</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45969.391905092591</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45969.391905092591</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45969.391905092591</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45969.391905092591</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45969.391905092591</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45969.391905092591</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45969.391905092591</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45969.391905092591</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45969.391905092591</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45969.391905092591</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45969.391905092591</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45969.391905092591</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45969.391905092591</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45969.391905092591</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45969.391905092591</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45969.391905092591</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45969.391905092591</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45969.391905092591</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45969.391905092591</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45969.391905092591</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45969.391905092591</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45969.391905092591</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45969.391905092591</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45969.391905092591</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45969.391905092591</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45969.391905092591</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45969.391905092591</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45969.391905092591</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45969.391905092591</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45969.391905092591</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45969.391905092591</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45969.391905092591</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45969.391905092591</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45969.391905092591</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45969.391905092591</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45969.391905092591</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45969.391905092591</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45969.391905092591</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45969.391905092591</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45969.391905092591</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45969.391905092591</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45969.391905092591</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45969.391905092591</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45969.391905092591</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45969.391905092591</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45969.391905092591</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45969.391905092591</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45969.391905092591</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45969.391905092591</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45969.391905092591</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45969.391905092591</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45969.391905092591</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45969.391905092591</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45969.391905092591</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45969.391905092591</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45969.391905092591</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45969.391905092591</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45969.391905092591</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45969.391905092591</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45969.391905092591</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45969.391905092591</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45969.391905092591</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45969.391905092591</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45969.391905092591</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45969.391905092591</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45969.391905092591</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45969.391905092591</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45969.391905092591</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45969.391905092591</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45969.391905092591</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45969.391905092591</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45969.391905092591</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45969.391905092591</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45969.391905092591</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45969.391905092591</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45969.391905092591</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45969.391905092591</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45969.391905092591</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45969.391905092591</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45969.391905092591</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45969.391905092591</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45969.391905092591</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45969.391905092591</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45969.391905092591</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45969.391905092591</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45969.391905092591</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45969.391905092591</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45969.391905092591</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45969.391905092591</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45969.391905092591</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45969.391905092591</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45969.391905092591</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45969.391905092591</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45969.391905092591</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45969.391905092591</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45969.391905092591</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45969.391905092591</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45969.391905092591</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45969.391905092591</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45969.391905092591</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45969.391905092591</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45969.391905092591</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45969.391905092591</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45969.391905092591</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45969.391905092591</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45969.391905092591</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45969.391905092591</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45969.391905092591</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45969.391905092591</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45969.391905092591</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45969.391905092591</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45969.391905092591</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45969.391905092591</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45969.391905092591</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45969.391905092591</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45969.391905092591</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45969.391905092591</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45969.391905092591</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45969.391905092591</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45969.391905092591</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45969.391905092591</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45969.391905092591</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45969.391905092591</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45969.391905092591</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45969.391905092591</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45969.391905092591</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45969.391905092591</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45969.391905092591</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45969.391905092591</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45969.391905092591</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45969.391905092591</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45969.391905092591</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45969.391905092591</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45969.391905092591</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45969.391905092591</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45969.391905092591</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45969.391905092591</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45969.391905092591</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45969.391905092591</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45969.391905092591</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45969.391905092591</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45969.391905092591</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45969.391905092591</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45969.391905092591</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45969.391905092591</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45969.391905092591</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45969.391905092591</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45969.391905092591</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45969.391905092591</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45969.391905092591</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45969.391905092591</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45969.391905092591</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45969.391905092591</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45969.391905092591</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45969.391905092591</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45969.391905092591</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45969.391905092591</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45969.391905092591</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45969.391905092591</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45969.391905092591</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45969.391905092591</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45969.391905092591</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45969.391905092591</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45969.391905092591</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45969.391905092591</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45969.391905092591</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45969.391905092591</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45969.391905092591</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45969.391905092591</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45969.391905092591</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45969.391905092591</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45969.391905092591</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45969.391905092591</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45969.391905092591</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45969.391905092591</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45969.391905092591</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45969.391905092591</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45969.391905092591</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45969.391905092591</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45969.391905092591</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45969.391905092591</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45969.391905092591</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45969.391905092591</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45969.391905092591</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45969.391905092591</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45969.391905092591</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45969.391905092591</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45969.391905092591</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45969.391905092591</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45969.391905092591</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45969.391905092591</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45969.391905092591</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45969.391905092591</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45969.391905092591</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45969.391905092591</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45969.391905092591</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45969.391905092591</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45969.391905092591</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45969.391905092591</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45969.391905092591</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45969.391905092591</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45969.391905092591</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45969.391905092591</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45969.391905092591</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45969.391905092591</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45969.391905092591</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45969.391905092591</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45969.391905092591</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45969.391905092591</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45969.391905092591</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45969.391905092591</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45969.391905092591</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45969.391905092591</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45969.391905092591</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45969.391905092591</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45969.391905092591</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45969.391905092591</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45969.391905092591</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45969.391905092591</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45969.391905092591</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45969.391905092591</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45969.391905092591</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45969.391905092591</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45969.391905092591</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45969.391905092591</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45969.391905092591</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45969.391905092591</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45969.391905092591</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45969.391905092591</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45969.391905092591</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45969.391905092591</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45969.391905092591</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45969.391905092591</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45969.391905092591</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45969.391905092591</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45969.391905092591</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45969.391905092591</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45969.391905092591</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45969.391905092591</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45969.391905092591</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45969.391905092591</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45969.391905092591</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45969.391905092591</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45969.391905092591</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45969.391905092591</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45969.391905092591</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45969.391905092591</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45969.391905092591</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45969.391905092591</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45969.391905092591</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45969.391905092591</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45969.391905092591</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45969.391905092591</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45969.391905092591</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45969.391905092591</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45969.391905092591</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45969.391905092591</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45969.391905092591</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45969.391905092591</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45969.391905092591</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45969.391905092591</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45969.391905092591</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45969.391905092591</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45969.391905092591</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45969.391905092591</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45969.391905092591</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45969.391905092591</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45969.391905092591</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45969.391905092591</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45969.391905092591</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45969.391905092591</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45969.391905092591</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45969.391905092591</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265.91118749999441</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7.523842592490837E-2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5.3016203703009523E-2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1.9312500000523869E-2</v>
      </c>
      <c r="H5" s="111">
        <v>45969.366342592592</v>
      </c>
      <c r="I5" s="108" t="str">
        <f>IFERROR(VLOOKUP(D5,DB!A:F,6,0),"")</f>
        <v>SCECO</v>
      </c>
      <c r="J5" s="108" t="str">
        <f>IFERROR(VLOOKUP(D5,DB!A:G,7,0),"")</f>
        <v>Vandalized</v>
      </c>
      <c r="K5" s="113" t="s">
        <v>39121</v>
      </c>
      <c r="L5" s="110" t="str">
        <f>IFERROR(VLOOKUP(D5,DB!A:I,9,0),"")</f>
        <v>Latis</v>
      </c>
    </row>
    <row r="6" spans="1:16" ht="15" customHeight="1">
      <c r="A6" s="108"/>
      <c r="B6" s="108" t="str">
        <f>IFERROR(VLOOKUP(D6,DB!A:K,11,0),"")</f>
        <v/>
      </c>
      <c r="C6" s="109"/>
      <c r="D6" s="110"/>
      <c r="E6" s="95"/>
      <c r="F6" s="111"/>
      <c r="G6" s="112">
        <f t="shared" ca="1" si="0"/>
        <v>45969.391905092591</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45969.391905092591</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45969.391905092591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45969.391905092591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45969.391905092591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45969.391905092591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45969.391905092591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45969.391905092591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45969.391905092591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45969.391905092591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45969.391905092591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45969.391905092591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45969.391905092591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45969.391905092591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45969.391905092591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45969.391905092591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45969.391905092591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45969.391905092591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45969.391905092591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45969.391905092591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45969.391905092591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45969.391905092591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45969.391905092591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45969.391905092591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45969.391905092591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45969.391905092591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45969.391905092591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45969.391905092591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45969.391905092591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45969.391905092591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45969.391905092591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45969.391905092591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45969.391905092591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45969.391905092591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45969.391905092591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45969.391905092591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45969.391905092591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45969.391905092591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45969.391905092591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45969.391905092591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45969.391905092591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45969.391905092591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45969.391905092591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45969.391905092591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45969.391905092591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45969.391905092591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45969.391905092591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45969.391905092591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45969.391905092591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45969.391905092591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45969.391905092591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45969.391905092591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45969.391905092591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45969.391905092591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45969.391905092591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45969.391905092591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45969.391905092591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45969.391905092591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45969.391905092591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45969.391905092591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45969.391905092591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45969.391905092591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45969.391905092591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45969.391905092591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45969.391905092591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45969.391905092591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45969.391905092591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45969.391905092591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45969.391905092591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45969.391905092591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45969.391905092591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45969.391905092591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45969.391905092591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45969.391905092591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45969.391905092591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45969.391905092591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45969.391905092591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45969.391905092591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45969.391905092591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45969.391905092591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45969.391905092591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45969.391905092591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45969.391905092591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45969.391905092591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45969.391905092591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45969.391905092591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45969.391905092591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45969.391905092591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45969.391905092591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45969.391905092591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45969.391905092591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45969.391905092591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45969.391905092591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45969.391905092591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45969.391905092591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45969.391905092591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45969.391905092591</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tabSelected="1" workbookViewId="0">
      <selection activeCell="K12" sqref="K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39122</v>
      </c>
      <c r="B2" s="37" t="str">
        <f>IFERROR(VLOOKUP(D2,DB!A:K,11,0),"")</f>
        <v>R5</v>
      </c>
      <c r="C2" s="37">
        <v>3</v>
      </c>
      <c r="D2" s="107" t="s">
        <v>36011</v>
      </c>
      <c r="E2" s="37" t="s">
        <v>39021</v>
      </c>
      <c r="F2" s="38">
        <v>45891.832060185188</v>
      </c>
      <c r="G2" s="122">
        <f ca="1">IFERROR(NOW()-F2,"")</f>
        <v>77.559844907402294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43.203027777773968</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4" ca="1" si="1">IFERROR(NOW()-F4,"")</f>
        <v>20.7307939814782</v>
      </c>
      <c r="H4" s="131">
        <v>45948.661111111112</v>
      </c>
      <c r="I4" s="130" t="str">
        <f>IFERROR(VLOOKUP(D4,DB!A:F,6,0),"")</f>
        <v>SCECO</v>
      </c>
      <c r="J4" s="130" t="str">
        <f>IFERROR(VLOOKUP(D4,DB!A:G,7,0),"")</f>
        <v>Dead</v>
      </c>
      <c r="K4" s="130" t="s">
        <v>39127</v>
      </c>
      <c r="L4" s="130" t="str">
        <f>IFERROR(VLOOKUP(D4,DB!A:I,9,0),"")</f>
        <v>Latis</v>
      </c>
    </row>
    <row r="5" spans="1:13" ht="30.75">
      <c r="A5" s="130" t="s">
        <v>39128</v>
      </c>
      <c r="B5" s="130" t="str">
        <f>IFERROR(VLOOKUP(D5,DB!A:K,11,0),"")</f>
        <v>R5</v>
      </c>
      <c r="C5" s="130">
        <v>1</v>
      </c>
      <c r="D5" s="130" t="s">
        <v>32330</v>
      </c>
      <c r="E5" s="107" t="s">
        <v>39021</v>
      </c>
      <c r="F5" s="131">
        <v>45968.848599537036</v>
      </c>
      <c r="G5" s="132">
        <f t="shared" ca="1" si="1"/>
        <v>0.54330555555497995</v>
      </c>
      <c r="H5" s="131">
        <v>45968.827465277776</v>
      </c>
      <c r="I5" s="130" t="str">
        <f>IFERROR(VLOOKUP(D5,DB!A:F,6,0),"")</f>
        <v>SCECO</v>
      </c>
      <c r="J5" s="130" t="str">
        <f>IFERROR(VLOOKUP(D5,DB!A:G,7,0),"")</f>
        <v>Dead</v>
      </c>
      <c r="K5" s="130" t="s">
        <v>39129</v>
      </c>
      <c r="L5" s="130" t="str">
        <f>IFERROR(VLOOKUP(D5,DB!A:I,9,0),"")</f>
        <v>Latis</v>
      </c>
    </row>
    <row r="6" spans="1:13" ht="30">
      <c r="A6" s="130" t="s">
        <v>39130</v>
      </c>
      <c r="B6" s="130" t="str">
        <f>IFERROR(VLOOKUP(D6,DB!A:K,11,0),"")</f>
        <v>R5</v>
      </c>
      <c r="C6" s="130">
        <v>1</v>
      </c>
      <c r="D6" s="130" t="s">
        <v>31937</v>
      </c>
      <c r="E6" s="130" t="s">
        <v>39021</v>
      </c>
      <c r="F6" s="131">
        <v>45969.156712962962</v>
      </c>
      <c r="G6" s="132">
        <f t="shared" ca="1" si="1"/>
        <v>0.23519212962855818</v>
      </c>
      <c r="H6" s="131">
        <v>45968.953599537039</v>
      </c>
      <c r="I6" s="130" t="str">
        <f>IFERROR(VLOOKUP(D6,DB!A:F,6,0),"")</f>
        <v>SCECO</v>
      </c>
      <c r="J6" s="130" t="str">
        <f>IFERROR(VLOOKUP(D6,DB!A:G,7,0),"")</f>
        <v>Good</v>
      </c>
      <c r="K6" s="130" t="s">
        <v>39131</v>
      </c>
      <c r="L6" s="130" t="str">
        <f>IFERROR(VLOOKUP(D6,DB!A:I,9,0),"")</f>
        <v>Latis</v>
      </c>
    </row>
    <row r="7" spans="1:13">
      <c r="A7" s="130" t="s">
        <v>39132</v>
      </c>
      <c r="B7" s="130" t="str">
        <f>IFERROR(VLOOKUP(D7,DB!A:K,11,0),"")</f>
        <v>R5</v>
      </c>
      <c r="C7" s="130">
        <v>10</v>
      </c>
      <c r="D7" s="130" t="s">
        <v>34360</v>
      </c>
      <c r="E7" s="130" t="s">
        <v>39133</v>
      </c>
      <c r="F7" s="131">
        <v>45969.375277777777</v>
      </c>
      <c r="G7" s="132">
        <f t="shared" ca="1" si="1"/>
        <v>1.662731481337687E-2</v>
      </c>
      <c r="H7" s="131">
        <v>45969.364062499997</v>
      </c>
      <c r="I7" s="130" t="str">
        <f>IFERROR(VLOOKUP(D7,DB!A:F,6,0),"")</f>
        <v>SCECO</v>
      </c>
      <c r="J7" s="130" t="str">
        <f>IFERROR(VLOOKUP(D7,DB!A:G,7,0),"")</f>
        <v>Vandalized</v>
      </c>
      <c r="K7" s="130" t="s">
        <v>39134</v>
      </c>
      <c r="L7" s="130" t="str">
        <f>IFERROR(VLOOKUP(D7,DB!A:I,9,0),"")</f>
        <v>Latis</v>
      </c>
    </row>
    <row r="8" spans="1:13">
      <c r="A8" s="130"/>
      <c r="B8" s="130" t="str">
        <f>IFERROR(VLOOKUP(D8,DB!A:K,11,0),"")</f>
        <v/>
      </c>
      <c r="C8" s="130"/>
      <c r="D8" s="130"/>
      <c r="E8" s="130"/>
      <c r="F8" s="131"/>
      <c r="G8" s="132">
        <f t="shared" ca="1" si="1"/>
        <v>45969.391905092591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45969.391905092591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45969.391905092591</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45969.391905092591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45969.391905092591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45969.391905092591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45969.391905092591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45969.391905092591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45969.391905092591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45969.391905092591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45969.391905092591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45969.391905092591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45969.391905092591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45969.391905092591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45969.391905092591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45969.391905092591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45969.391905092591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45969.391905092591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45969.391905092591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45969.391905092591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45969.391905092591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45969.391905092591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45969.391905092591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45969.391905092591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45969.391905092591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45969.391905092591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45969.391905092591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45969.391905092591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45969.391905092591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45969.391905092591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45969.391905092591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45969.391905092591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45969.391905092591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45969.391905092591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45969.391905092591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45969.391905092591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45969.391905092591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45969.391905092591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45969.391905092591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45969.391905092591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45969.391905092591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45969.391905092591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45969.391905092591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45969.391905092591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45969.391905092591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45969.391905092591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45969.391905092591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45969.391905092591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45969.391905092591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45969.391905092591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45969.391905092591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45969.391905092591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45969.391905092591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45969.391905092591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45969.391905092591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45969.391905092591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45969.391905092591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45969.391905092591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45969.391905092591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45969.391905092591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45969.391905092591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45969.391905092591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45969.391905092591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45969.391905092591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45969.391905092591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45969.391905092591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45969.391905092591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45969.391905092591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45969.391905092591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45969.391905092591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45969.391905092591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45969.391905092591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45969.391905092591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45969.391905092591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45969.391905092591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45969.391905092591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45969.391905092591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45969.391905092591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45969.391905092591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45969.391905092591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45969.391905092591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45969.391905092591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45969.391905092591</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45969.391905092591</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45969.391905092591</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45969.391905092591</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45969.391905092591</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45969.391905092591</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45969.391905092591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45969.391905092591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45969.391905092591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45969.391905092591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45969.391905092591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45969.391905092591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45969.391905092591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45969.391905092591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45969.391905092591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45969.391905092591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45969.391905092591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45969.391905092591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45969.391905092591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45969.391905092591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45969.391905092591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45969.391905092591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45969.391905092591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45969.391905092591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45969.391905092591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45969.391905092591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45969.391905092591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45969.391905092591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45969.391905092591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45969.391905092591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45969.391905092591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45969.391905092591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45969.391905092591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45969.391905092591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45969.391905092591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45969.391905092591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45969.391905092591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45969.391905092591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45969.391905092591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45969.391905092591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45969.391905092591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45969.391905092591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45969.391905092591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45969.391905092591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45969.391905092591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45969.391905092591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45969.391905092591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45969.391905092591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45969.391905092591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45969.391905092591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45969.391905092591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45969.391905092591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45969.391905092591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45969.391905092591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45969.391905092591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45969.391905092591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45969.391905092591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45969.391905092591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45969.391905092591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45969.391905092591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45969.391905092591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45969.391905092591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45969.391905092591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45969.391905092591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45969.391905092591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45969.391905092591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45969.391905092591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45969.391905092591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45969.391905092591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45969.391905092591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45969.391905092591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45969.391905092591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45969.391905092591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45969.391905092591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45969.391905092591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45969.391905092591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45969.391905092591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45969.391905092591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45969.391905092591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45969.391905092591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45969.391905092591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45969.391905092591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45969.391905092591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45969.391905092591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45969.391905092591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45969.391905092591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45969.391905092591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45969.391905092591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45969.391905092591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45969.391905092591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45969.391905092591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45969.391905092591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45969.391905092591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45969.391905092591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45969.391905092591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45969.391905092591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45969.391905092591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45969.391905092591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45969.391905092591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45969.391905092591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45969.391905092591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45969.391905092591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45969.391905092591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45969.391905092591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45969.391905092591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45969.391905092591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45969.391905092591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45969.391905092591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45969.391905092591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45969.391905092591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45969.391905092591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45969.391905092591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45969.391905092591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45969.391905092591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45969.391905092591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45969.391905092591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45969.391905092591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45969.391905092591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45969.391905092591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45969.391905092591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45969.391905092591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45969.391905092591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45969.391905092591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45969.391905092591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45969.391905092591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45969.391905092591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45969.391905092591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45969.391905092591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45969.391905092591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45969.391905092591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45969.391905092591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45969.391905092591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45969.391905092591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45969.391905092591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45969.391905092591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45969.391905092591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45969.391905092591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45969.391905092591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45969.391905092591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45969.391905092591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45969.391905092591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45969.391905092591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45969.391905092591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45969.391905092591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45969.391905092591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45969.391905092591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45969.391905092591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45969.391905092591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45969.391905092591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45969.391905092591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45969.391905092591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45969.391905092591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45969.391905092591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45969.391905092591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45969.391905092591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45969.391905092591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45969.391905092591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45969.391905092591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45969.391905092591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45969.391905092591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45969.391905092591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45969.391905092591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45969.391905092591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45969.391905092591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45969.391905092591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45969.391905092591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45969.391905092591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45969.391905092591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45969.391905092591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45969.391905092591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45969.391905092591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45969.391905092591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45969.391905092591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45969.391905092591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45969.391905092591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45969.391905092591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45969.391905092591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45969.391905092591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45969.391905092591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45969.391905092591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45969.391905092591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45969.391905092591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45969.391905092591</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45969.391905092591</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45969.391905092591</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45969.391905092591</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39135</v>
      </c>
      <c r="B2" s="148" t="str">
        <f>IFERROR(VLOOKUP(D2,DB!A:K,11,0),"")</f>
        <v>R6</v>
      </c>
      <c r="C2" s="149">
        <v>4</v>
      </c>
      <c r="D2" s="151" t="s">
        <v>35009</v>
      </c>
      <c r="E2" s="130" t="s">
        <v>39021</v>
      </c>
      <c r="F2" s="150">
        <v>45969.365787037037</v>
      </c>
      <c r="G2" s="105">
        <f t="shared" ref="G2:G16" ca="1" si="0">IFERROR(NOW()-F2,"-")</f>
        <v>2.6118055553524755E-2</v>
      </c>
      <c r="H2" s="150">
        <v>45969.356898148151</v>
      </c>
      <c r="I2" s="148" t="str">
        <f>IFERROR(VLOOKUP(D2,DB!A:F,6,0),"")</f>
        <v>SCECO+STB</v>
      </c>
      <c r="J2" s="148" t="str">
        <f>IFERROR(VLOOKUP(D2,DB!A:G,7,0),"")</f>
        <v>Dead</v>
      </c>
      <c r="K2" s="152" t="s">
        <v>39136</v>
      </c>
      <c r="L2" s="153" t="str">
        <f>IFERROR(VLOOKUP(D2,DB!A:I,9,0),"")</f>
        <v>Latis</v>
      </c>
    </row>
    <row r="3" spans="1:16382" ht="31.5" customHeight="1">
      <c r="A3" s="147" t="s">
        <v>39137</v>
      </c>
      <c r="B3" s="148" t="str">
        <f>IFERROR(VLOOKUP(D3,DB!A:K,11,0),"")</f>
        <v>R6</v>
      </c>
      <c r="C3" s="149">
        <v>1</v>
      </c>
      <c r="D3" s="148" t="s">
        <v>34020</v>
      </c>
      <c r="E3" s="130" t="s">
        <v>39021</v>
      </c>
      <c r="F3" s="150">
        <v>45969.368321759262</v>
      </c>
      <c r="G3" s="105">
        <f t="shared" ca="1" si="0"/>
        <v>2.3583333328133449E-2</v>
      </c>
      <c r="H3" s="150">
        <v>45969.362569444442</v>
      </c>
      <c r="I3" s="148" t="str">
        <f>IFERROR(VLOOKUP(D3,DB!A:F,6,0),"")</f>
        <v>Generator-SG</v>
      </c>
      <c r="J3" s="148" t="str">
        <f>IFERROR(VLOOKUP(D3,DB!A:G,7,0),"")</f>
        <v>Dead</v>
      </c>
      <c r="K3" s="152" t="s">
        <v>39121</v>
      </c>
      <c r="L3" s="153" t="str">
        <f>IFERROR(VLOOKUP(D3,DB!A:I,9,0),"")</f>
        <v>Latis</v>
      </c>
    </row>
    <row r="4" spans="1:16382" ht="31.5" customHeight="1">
      <c r="A4" s="147"/>
      <c r="B4" s="148" t="str">
        <f>IFERROR(VLOOKUP(D4,DB!A:K,11,0),"")</f>
        <v/>
      </c>
      <c r="C4" s="149"/>
      <c r="D4" s="148"/>
      <c r="E4" s="130"/>
      <c r="F4" s="150"/>
      <c r="G4" s="105">
        <f t="shared" ca="1" si="0"/>
        <v>45969.391905092591</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45969.391905092591</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45969.391905092591</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45969.391905092591</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45969.391905092591</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45969.391905092591</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45969.391905092591</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45969.391905092591</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45969.391905092591</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45969.391905092591</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45969.391905092591</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45969.391905092591</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45969.391905092591</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45969.391905092591</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45969.391905092591</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45969.391905092591</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45969.391905092591</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45969.391905092591</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45969.391905092591</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45969.391905092591</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45969.391905092591</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45969.391905092591</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45969.391905092591</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45969.391905092591</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45969.391905092591</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45969.391905092591</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45969.391905092591</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45969.391905092591</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45969.391905092591</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45969.391905092591</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45969.391905092591</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45969.391905092591</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45969.391905092591</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45969.391905092591</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45969.391905092591</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45969.391905092591</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45969.391905092591</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45969.391905092591</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45969.391905092591</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45969.391905092591</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45969.391905092591</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45969.391905092591</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45969.391905092591</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45969.391905092591</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45969.391905092591</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45969.391905092591</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45969.391905092591</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45969.391905092591</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45969.391905092591</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45969.391905092591</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45969.391905092591</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45969.391905092591</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45969.391905092591</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45969.391905092591</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45969.391905092591</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45969.391905092591</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45969.391905092591</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45969.391905092591</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45969.391905092591</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45969.391905092591</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45969.391905092591</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45969.391905092591</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45969.391905092591</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45969.391905092591</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45969.391905092591</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45969.391905092591</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45969.391905092591</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45969.391905092591</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45969.391905092591</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45969.391905092591</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45969.391905092591</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45969.391905092591</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45969.391905092591</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45969.391905092591</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45969.391905092591</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45969.391905092591</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45969.391905092591</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45969.391905092591</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45969.391905092591</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45969.391905092591</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45969.391905092591</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45969.391905092591</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45969.391905092591</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45969.391905092591</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45969.391905092591</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45969.391905092591</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45969.391905092591</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45969.391905092591</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45969.391905092591</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45969.391905092591</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45969.391905092591</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45969.391905092591</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45969.391905092591</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45969.391905092591</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45969.391905092591</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45969.391905092591</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45969.391905092591</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45969.391905092591</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45969.391905092591</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45969.391905092591</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45969.391905092591</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45969.391905092591</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45969.391905092591</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45969.391905092591</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45969.391905092591</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45969.391905092591</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45969.391905092591</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45969.391905092591</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45969.391905092591</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45969.391905092591</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45969.391905092591</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45969.391905092591</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45969.391905092591</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45969.391905092591</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45969.391905092591</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45969.391905092591</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45969.391905092591</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45969.391905092591</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45969.391905092591</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45969.391905092591</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45969.391905092591</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45969.391905092591</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45969.391905092591</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45969.391905092591</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45969.391905092591</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45969.391905092591</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45969.391905092591</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45969.391905092591</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45969.391905092591</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45969.391905092591</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45969.391905092591</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45969.391905092591</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45969.391905092591</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45969.391905092591</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45969.391905092591</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45969.391905092591</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45969.391905092591</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45969.391905092591</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45969.391905092591</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45969.391905092591</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45969.391905092591</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45969.391905092591</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45969.391905092591</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45969.391905092591</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45969.391905092591</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45969.391905092591</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45969.391905092591</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45969.391905092591</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45969.391905092591</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45969.391905092591</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45969.391905092591</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45969.391905092591</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45969.391905092591</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45969.391905092591</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45969.391905092591</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45969.391905092591</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45969.391905092591</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45969.391905092591</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45969.391905092591</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45969.391905092591</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45969.391905092591</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45969.391905092591</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45969.391905092591</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45969.391905092591</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45969.391905092591</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45969.391905092591</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45969.391905092591</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45969.391905092591</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45969.391905092591</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45969.391905092591</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45969.391905092591</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45969.391905092591</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45969.391905092591</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45969.391905092591</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45969.391905092591</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45969.391905092591</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45969.391905092591</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45969.391905092591</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45969.391905092591</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45969.391905092591</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45969.391905092591</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45969.391905092591</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45969.391905092591</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45969.391905092591</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45969.391905092591</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45969.391905092591</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45969.391905092591</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45969.391905092591</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45969.391905092591</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45969.391905092591</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45969.391905092591</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45969.391905092591</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45969.391905092591</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45969.391905092591</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45969.391905092591</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