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21" documentId="120_S{2AC9BD13-BADA-5192-A53E-5A8FF88502F6}" xr6:coauthVersionLast="47" xr6:coauthVersionMax="47" xr10:uidLastSave="{0AD03ABD-3C5C-4118-8B0B-21411C214D12}"/>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D4" i="3"/>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<sst xmlns="http://schemas.openxmlformats.org/spreadsheetml/2006/main" count="181520" uniqueCount="39137">
  <si>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</si>
  <si>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</si>
  <si>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</si>
  <si>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</si>
  <si>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</si>
  <si>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</si>
  <si>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</si>
  <si>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</si>
  <si>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</si>
  <si>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</si>
  <si>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</si>
  <si>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</si>
  <si>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</si>
  <si>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</si>
  <si>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</si>
  <si>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</si>
  <si>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</si>
  <si>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</si>
  <si>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</si>
  <si>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</si>
  <si>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</si>
  <si>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</si>
  <si>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</si>
  <si>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</si>
  <si>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</si>
  <si>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</si>
  <si>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</si>
  <si>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</si>
  <si>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</si>
  <si>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</si>
  <si>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</si>
  <si>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</si>
  <si>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</si>
  <si>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</si>
  <si>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</si>
  <si>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</si>
  <si>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</si>
  <si>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</si>
  <si>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</si>
  <si>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</si>
  <si>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</si>
  <si>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</si>
  <si>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</si>
  <si>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</si>
  <si>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</si>
  <si>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</si>
  <si>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</si>
  <si>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</si>
  <si>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</si>
  <si>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</si>
  <si>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</si>
  <si>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</si>
  <si>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</si>
  <si>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</si>
  <si>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</si>
  <si>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</si>
  <si>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</si>
  <si>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</si>
  <si>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</si>
  <si>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</si>
  <si>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</si>
  <si>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</si>
  <si>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</si>
  <si>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</si>
  <si>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</si>
  <si>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</si>
  <si>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</si>
  <si>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</si>
  <si>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</si>
  <si>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</si>
  <si>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</si>
  <si>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</si>
  <si>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</si>
  <si>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</si>
  <si>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</si>
  <si>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</si>
  <si>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</si>
  <si>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</si>
  <si>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</si>
  <si>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</si>
  <si>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</si>
  <si>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</si>
  <si>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</si>
  <si>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</si>
  <si>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</si>
  <si>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</si>
  <si>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</si>
  <si>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</si>
  <si>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</si>
  <si>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</si>
  <si>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</si>
  <si>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</si>
  <si>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</si>
  <si>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</si>
  <si>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</si>
  <si>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</si>
  <si>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</si>
  <si>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</si>
  <si>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</si>
  <si>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</si>
  <si>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</si>
  <si>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</si>
  <si>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</si>
  <si>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</si>
  <si>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</si>
  <si>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</si>
  <si>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</si>
  <si>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</si>
  <si>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</si>
  <si>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</si>
  <si>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</si>
  <si>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</si>
  <si>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</si>
  <si>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</si>
  <si>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</si>
  <si>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</si>
  <si>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</si>
  <si>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</si>
  <si>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</si>
  <si>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</si>
  <si>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</si>
  <si>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</si>
  <si>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</si>
  <si>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</si>
  <si>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</si>
  <si>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</si>
  <si>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</si>
  <si>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</si>
  <si>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</si>
  <si>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</si>
  <si>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</si>
  <si>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</si>
  <si>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</si>
  <si>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</si>
  <si>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</si>
  <si>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</si>
  <si>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</si>
  <si>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</si>
  <si>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</si>
  <si>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</si>
  <si>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</si>
  <si>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</si>
  <si>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</si>
  <si>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</si>
  <si>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</si>
  <si>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</si>
  <si>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</si>
  <si>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</si>
  <si>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</si>
  <si>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</si>
  <si>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</si>
  <si>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</si>
  <si>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</si>
  <si>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</si>
  <si>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</si>
  <si>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</si>
  <si>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</si>
  <si>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</si>
  <si>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</si>
  <si>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</si>
  <si>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</si>
  <si>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</si>
  <si>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</si>
  <si>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</si>
  <si>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</si>
  <si>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</si>
  <si>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</si>
  <si>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</si>
  <si>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</si>
  <si>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</si>
  <si>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</si>
  <si>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</si>
  <si>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</si>
  <si>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</si>
  <si>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</si>
  <si>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</si>
  <si>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</si>
  <si>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</si>
  <si>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</si>
  <si>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</si>
  <si>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</si>
  <si>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</si>
  <si>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</si>
  <si>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</si>
  <si>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</si>
  <si>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</si>
  <si>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</si>
  <si>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</si>
  <si>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</si>
  <si>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</si>
  <si>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</si>
  <si>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</si>
  <si>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</si>
  <si>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</si>
  <si>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</si>
  <si>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</si>
  <si>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</si>
  <si>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</si>
  <si>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</si>
  <si>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</si>
  <si>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</si>
  <si>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</si>
  <si>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</si>
  <si>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</si>
  <si>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</si>
  <si>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</si>
  <si>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</si>
  <si>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</si>
  <si>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</si>
  <si>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</si>
  <si>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</si>
  <si>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</si>
  <si>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</si>
  <si>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</si>
  <si>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</si>
  <si>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</si>
  <si>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</si>
  <si>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</si>
  <si>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</si>
  <si>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</si>
  <si>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</si>
  <si>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</si>
  <si>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</si>
  <si>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</si>
  <si>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</si>
  <si>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</si>
  <si>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</si>
  <si>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</si>
  <si>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</si>
  <si>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</si>
  <si>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</si>
  <si>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</si>
  <si>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</si>
  <si>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</si>
  <si>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</si>
  <si>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</si>
  <si>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</si>
  <si>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</si>
  <si>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</si>
  <si>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</si>
  <si>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</si>
  <si>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</si>
  <si>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</si>
  <si>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</si>
  <si>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</si>
  <si>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</si>
  <si>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</si>
  <si>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</si>
  <si>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</si>
  <si>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</si>
  <si>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</si>
  <si>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</si>
  <si>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</si>
  <si>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</si>
  <si>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</si>
  <si>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</si>
  <si>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</si>
  <si>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</si>
  <si>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</si>
  <si>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</si>
  <si>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</si>
  <si>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</si>
  <si>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</si>
  <si>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</si>
  <si>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</si>
  <si>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</si>
  <si>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</si>
  <si>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</si>
  <si>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</si>
  <si>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</si>
  <si>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</si>
  <si>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</si>
  <si>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</si>
  <si>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</si>
  <si>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</si>
  <si>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</si>
  <si>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</si>
  <si>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</si>
  <si>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</si>
  <si>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</si>
  <si>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</si>
  <si>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</si>
  <si>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</si>
  <si>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</si>
  <si>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</si>
  <si>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</si>
  <si>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</si>
  <si>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</si>
  <si>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</si>
  <si>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</si>
  <si>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</si>
  <si>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</si>
  <si>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</si>
  <si>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</si>
  <si>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</si>
  <si>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</si>
  <si>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</si>
  <si>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</si>
  <si>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</si>
  <si>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</si>
  <si>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</si>
  <si>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</si>
  <si>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</si>
  <si>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</si>
  <si>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</si>
  <si>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</si>
  <si>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</si>
  <si>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</si>
  <si>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</si>
  <si>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</si>
  <si>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</si>
  <si>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</si>
  <si>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</si>
  <si>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</si>
  <si>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</si>
  <si>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</si>
  <si>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</si>
  <si>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</si>
  <si>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</si>
  <si>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</si>
  <si>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</si>
  <si>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</si>
  <si>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</si>
  <si>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</si>
  <si>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</si>
  <si>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</si>
  <si>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</si>
  <si>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</si>
  <si>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</si>
  <si>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</si>
  <si>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</si>
  <si>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</si>
  <si>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</si>
  <si>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</si>
  <si>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</si>
  <si>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</si>
  <si>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</si>
  <si>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</si>
  <si>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</si>
  <si>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</si>
  <si>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</si>
  <si>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</si>
  <si>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</si>
  <si>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</si>
  <si>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</si>
  <si>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</si>
  <si>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</si>
  <si>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</si>
  <si>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</si>
  <si>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</si>
  <si>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</si>
  <si>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</si>
  <si>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</si>
  <si>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</si>
  <si>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</si>
  <si>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</si>
  <si>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</si>
  <si>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</si>
  <si>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</si>
  <si>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</si>
  <si>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</si>
  <si>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</si>
  <si>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</si>
  <si>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</si>
  <si>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</si>
  <si>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</si>
  <si>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</si>
  <si>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</si>
  <si>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</si>
  <si>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</si>
  <si>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</si>
  <si>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</si>
  <si>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</si>
  <si>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</si>
  <si>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</si>
  <si>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</si>
  <si>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</si>
  <si>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</si>
  <si>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</si>
  <si>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</si>
  <si>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</si>
  <si>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</si>
  <si>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</si>
  <si>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</si>
  <si>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</si>
  <si>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</si>
  <si>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</si>
  <si>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</si>
  <si>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</si>
  <si>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</si>
  <si>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</si>
  <si>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</si>
  <si>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</si>
  <si>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</si>
  <si>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</si>
  <si>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</si>
  <si>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</si>
  <si>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</si>
  <si>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</si>
  <si>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</si>
  <si>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</si>
  <si>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</si>
  <si>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</si>
  <si>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</si>
  <si>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</si>
  <si>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</si>
  <si>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</si>
  <si>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</si>
  <si>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</si>
  <si>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</si>
  <si>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</si>
  <si>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</si>
  <si>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</si>
  <si>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</si>
  <si>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</si>
  <si>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</si>
  <si>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</si>
  <si>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</si>
  <si>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</si>
  <si>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</si>
  <si>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</si>
  <si>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</si>
  <si>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</si>
  <si>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</si>
  <si>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</si>
  <si>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</si>
  <si>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</si>
  <si>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</si>
  <si>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</si>
  <si>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</si>
  <si>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</si>
  <si>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</si>
  <si>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</si>
  <si>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</si>
  <si>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</si>
  <si>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</si>
  <si>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</si>
  <si>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</si>
  <si>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</si>
  <si>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</si>
  <si>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</si>
  <si>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</si>
  <si>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</si>
  <si>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</si>
  <si>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</si>
  <si>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</si>
  <si>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</si>
  <si>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</si>
  <si>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</si>
  <si>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</si>
  <si>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</si>
  <si>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</si>
  <si>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</si>
  <si>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</si>
  <si>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</si>
  <si>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</si>
  <si>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</si>
  <si>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</si>
  <si>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</si>
  <si>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</si>
  <si>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</si>
  <si>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</si>
  <si>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</si>
  <si>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</si>
  <si>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</si>
  <si>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</si>
  <si>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</si>
  <si>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</si>
  <si>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</si>
  <si>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</si>
  <si>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</si>
  <si>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</si>
  <si>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</si>
  <si>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</si>
  <si>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</si>
  <si>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</si>
  <si>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</si>
  <si>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</si>
  <si>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</si>
  <si>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</si>
  <si>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</si>
  <si>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</si>
  <si>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</si>
  <si>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</si>
  <si>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</si>
  <si>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</si>
  <si>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</si>
  <si>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</si>
  <si>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</si>
  <si>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</si>
  <si>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</si>
  <si>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</si>
  <si>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</si>
  <si>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</si>
  <si>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</si>
  <si>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</si>
  <si>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</si>
  <si>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</si>
  <si>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</si>
  <si>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</si>
  <si>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</si>
  <si>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</si>
  <si>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</si>
  <si>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</si>
  <si>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</si>
  <si>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</si>
  <si>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</si>
  <si>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</si>
  <si>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</si>
  <si>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</si>
  <si>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</si>
  <si>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</si>
  <si>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</si>
  <si>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</si>
  <si>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</si>
  <si>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</si>
  <si>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</si>
  <si>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</si>
  <si>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</si>
  <si>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</si>
  <si>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</si>
  <si>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</si>
  <si>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</si>
  <si>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</si>
  <si>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</si>
  <si>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</si>
  <si>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</si>
  <si>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</si>
  <si>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</si>
  <si>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</si>
  <si>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</si>
  <si>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</si>
  <si>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</si>
  <si>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</si>
  <si>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</si>
  <si>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</si>
  <si>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</si>
  <si>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</si>
  <si>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</si>
  <si>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</si>
  <si>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</si>
  <si>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</si>
  <si>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</si>
  <si>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</si>
  <si>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</si>
  <si>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</si>
  <si>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</si>
  <si>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</si>
  <si>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</si>
  <si>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</si>
  <si>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</si>
  <si>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</si>
  <si>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</si>
  <si>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</si>
  <si>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</si>
  <si>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</si>
  <si>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</si>
  <si>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</si>
  <si>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</si>
  <si>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</si>
  <si>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</si>
  <si>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</si>
  <si>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</si>
  <si>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</si>
  <si>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</si>
  <si>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</si>
  <si>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</si>
  <si>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</si>
  <si>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</si>
  <si>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</si>
  <si>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</si>
  <si>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</si>
  <si>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</si>
  <si>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</si>
  <si>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</si>
  <si>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</si>
  <si>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</si>
  <si>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</si>
  <si>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</si>
  <si>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</si>
  <si>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</si>
  <si>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</si>
  <si>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</si>
  <si>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</si>
  <si>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</si>
  <si>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</si>
  <si>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</si>
  <si>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</si>
  <si>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</si>
  <si>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</si>
  <si>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</si>
  <si>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</si>
  <si>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</si>
  <si>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</si>
  <si>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</si>
  <si>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</si>
  <si>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</si>
  <si>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</si>
  <si>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</si>
  <si>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</si>
  <si>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</si>
  <si>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</si>
  <si>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</si>
  <si>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</si>
  <si>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</si>
  <si>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</si>
  <si>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</si>
  <si>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</si>
  <si>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</si>
  <si>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</si>
  <si>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</si>
  <si>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</si>
  <si>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</si>
  <si>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</si>
  <si>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</si>
  <si>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</si>
  <si>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</si>
  <si>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</si>
  <si>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</si>
  <si>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</si>
  <si>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</si>
  <si>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</si>
  <si>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</si>
  <si>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</si>
  <si>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</si>
  <si>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</si>
  <si>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</si>
  <si>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</si>
  <si>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</si>
  <si>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</si>
  <si>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</si>
  <si>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</si>
  <si>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</si>
  <si>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</si>
  <si>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</si>
  <si>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</si>
  <si>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</si>
  <si>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</si>
  <si>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</si>
  <si>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</si>
  <si>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</si>
  <si>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</si>
  <si>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</si>
  <si>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</si>
  <si>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</si>
  <si>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</si>
  <si>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</si>
  <si>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</si>
  <si>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</si>
  <si>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</si>
  <si>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</si>
  <si>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</si>
  <si>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</si>
  <si>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</si>
  <si>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</si>
  <si>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</si>
  <si>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</si>
  <si>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</si>
  <si>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</si>
  <si>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</si>
  <si>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</si>
  <si>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</si>
  <si>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</si>
  <si>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</si>
  <si>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</si>
  <si>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</si>
  <si>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</si>
  <si>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</si>
  <si>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</si>
  <si>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</si>
  <si>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</si>
  <si>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</si>
  <si>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</si>
  <si>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</si>
  <si>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</si>
  <si>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</si>
  <si>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</si>
  <si>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</si>
  <si>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</si>
  <si>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</si>
  <si>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</si>
  <si>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</si>
  <si>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</si>
  <si>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</si>
  <si>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</si>
  <si>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</si>
  <si>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</si>
  <si>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</si>
  <si>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</si>
  <si>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</si>
  <si>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</si>
  <si>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</si>
  <si>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</si>
  <si>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</si>
  <si>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</si>
  <si>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</si>
  <si>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</si>
  <si>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</si>
  <si>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</si>
  <si>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</si>
  <si>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</si>
  <si>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</si>
  <si>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</si>
  <si>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</si>
  <si>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</si>
  <si>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</si>
  <si>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</si>
  <si>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</si>
  <si>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</si>
  <si>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</si>
  <si>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</si>
  <si>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</si>
  <si>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</si>
  <si>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</si>
  <si>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</si>
  <si>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</si>
  <si>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</si>
  <si>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</si>
  <si>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</si>
  <si>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</si>
  <si>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</si>
  <si>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</si>
  <si>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</si>
  <si>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</si>
  <si>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</si>
  <si>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</si>
  <si>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</si>
  <si>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</si>
  <si>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</si>
  <si>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</si>
  <si>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</si>
  <si>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</si>
  <si>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</si>
  <si>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</si>
  <si>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</si>
  <si>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</si>
  <si>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</si>
  <si>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</si>
  <si>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</si>
  <si>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</si>
  <si>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</si>
  <si>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</si>
  <si>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</si>
  <si>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</si>
  <si>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</si>
  <si>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</si>
  <si>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</si>
  <si>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</si>
  <si>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</si>
  <si>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</si>
  <si>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</si>
  <si>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</si>
  <si>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</si>
  <si>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</si>
  <si>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</si>
  <si>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</si>
  <si>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</si>
  <si>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</si>
  <si>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</si>
  <si>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</si>
  <si>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</si>
  <si>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</si>
  <si>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</si>
  <si>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</si>
  <si>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</si>
  <si>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</si>
  <si>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</si>
  <si>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</si>
  <si>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</si>
  <si>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</si>
  <si>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</si>
  <si>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</si>
  <si>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</si>
  <si>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</si>
  <si>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</si>
  <si>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</si>
  <si>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</si>
  <si>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</si>
  <si>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</si>
  <si>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</si>
  <si>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</si>
  <si>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</si>
  <si>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</si>
  <si>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</si>
  <si>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</si>
  <si>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</si>
  <si>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</si>
  <si>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</si>
  <si>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</si>
  <si>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</si>
  <si>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</si>
  <si>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</si>
  <si>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</si>
  <si>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</si>
  <si>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</si>
  <si>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</si>
  <si>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</si>
  <si>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</si>
  <si>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</si>
  <si>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</si>
  <si>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</si>
  <si>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</si>
  <si>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</si>
  <si>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</si>
  <si>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</si>
  <si>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</si>
  <si>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</si>
  <si>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</si>
  <si>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</si>
  <si>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</si>
  <si>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</si>
  <si>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</si>
  <si>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</si>
  <si>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</si>
  <si>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</si>
  <si>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</si>
  <si>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</si>
  <si>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</si>
  <si>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</si>
  <si>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</si>
  <si>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</si>
  <si>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</si>
  <si>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</si>
  <si>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</si>
  <si>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</si>
  <si>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</si>
  <si>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</si>
  <si>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</si>
  <si>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</si>
  <si>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</si>
  <si>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</si>
  <si>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</si>
  <si>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</si>
  <si>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</si>
  <si>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</si>
  <si>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</si>
  <si>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</si>
  <si>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</si>
  <si>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</si>
  <si>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</si>
  <si>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</si>
  <si>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</si>
  <si>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</si>
  <si>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</si>
  <si>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</si>
  <si>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</si>
  <si>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</si>
  <si>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</si>
  <si>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</si>
  <si>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</si>
  <si>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</si>
  <si>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</si>
  <si>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</si>
  <si>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</si>
  <si>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</si>
  <si>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</si>
  <si>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</si>
  <si>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</si>
  <si>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</si>
  <si>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</si>
  <si>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</si>
  <si>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</si>
  <si>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</si>
  <si>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</si>
  <si>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</si>
  <si>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</si>
  <si>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</si>
  <si>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</si>
  <si>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</si>
  <si>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</si>
  <si>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</si>
  <si>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</si>
  <si>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</si>
  <si>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</si>
  <si>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</si>
  <si>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</si>
  <si>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</si>
  <si>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</si>
  <si>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</si>
  <si>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</si>
  <si>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</si>
  <si>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</si>
  <si>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</si>
  <si>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</si>
  <si>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</si>
  <si>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</si>
  <si>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</si>
  <si>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</si>
  <si>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</si>
  <si>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</si>
  <si>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</si>
  <si>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</si>
  <si>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</si>
  <si>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</si>
  <si>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</si>
  <si>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</si>
  <si>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</si>
  <si>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</si>
  <si>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</si>
  <si>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</si>
  <si>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</si>
  <si>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</si>
  <si>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</si>
  <si>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</si>
  <si>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</si>
  <si>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</si>
  <si>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</si>
  <si>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</si>
  <si>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</si>
  <si>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</si>
  <si>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</si>
  <si>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</si>
  <si>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</si>
  <si>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</si>
  <si>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</si>
  <si>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</si>
  <si>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</si>
  <si>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</si>
  <si>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</si>
  <si>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</si>
  <si>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</si>
  <si>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</si>
  <si>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</si>
  <si>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</si>
  <si>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</si>
  <si>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</si>
  <si>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</si>
  <si>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</si>
  <si>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</si>
  <si>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</si>
  <si>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</si>
  <si>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</si>
  <si>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</si>
  <si>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</si>
  <si>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</si>
  <si>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</si>
  <si>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</si>
  <si>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</si>
  <si>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</si>
  <si>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</si>
  <si>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</si>
  <si>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</si>
  <si>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</si>
  <si>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</si>
  <si>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</si>
  <si>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</si>
  <si>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</si>
  <si>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</si>
  <si>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</si>
  <si>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</si>
  <si>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</si>
  <si>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</si>
  <si>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</si>
  <si>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</si>
  <si>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</si>
  <si>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</si>
  <si>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</si>
  <si>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</si>
  <si>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</si>
  <si>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</si>
  <si>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</si>
  <si>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</si>
  <si>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</si>
  <si>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</si>
  <si>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</si>
  <si>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</si>
  <si>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</si>
  <si>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</si>
  <si>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</si>
  <si>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</si>
  <si>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</si>
  <si>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</si>
  <si>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</si>
  <si>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</si>
  <si>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</si>
  <si>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</si>
  <si>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</si>
  <si>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</si>
  <si>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</si>
  <si>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</si>
  <si>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</si>
  <si>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</si>
  <si>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</si>
  <si>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</si>
  <si>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</si>
  <si>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</si>
  <si>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</si>
  <si>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</si>
  <si>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</si>
  <si>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</si>
  <si>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</si>
  <si>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</si>
  <si>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</si>
  <si>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</si>
  <si>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</si>
  <si>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</si>
  <si>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</si>
  <si>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</si>
  <si>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</si>
  <si>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</si>
  <si>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</si>
  <si>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</si>
  <si>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</si>
  <si>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</si>
  <si>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</si>
  <si>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</si>
  <si>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</si>
  <si>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</si>
  <si>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</si>
  <si>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</si>
  <si>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</si>
  <si>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</si>
  <si>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</si>
  <si>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</si>
  <si>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</si>
  <si>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</si>
  <si>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</si>
  <si>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</si>
  <si>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</si>
  <si>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</si>
  <si>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</si>
  <si>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</si>
  <si>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</si>
  <si>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</si>
  <si>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</si>
  <si>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</si>
  <si>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</si>
  <si>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</si>
  <si>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</si>
  <si>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</si>
  <si>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</si>
  <si>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</si>
  <si>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</si>
  <si>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</si>
  <si>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</si>
  <si>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</si>
  <si>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</si>
  <si>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</si>
  <si>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</si>
  <si>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</si>
  <si>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</si>
  <si>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</si>
  <si>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</si>
  <si>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</si>
  <si>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</si>
  <si>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</si>
  <si>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</si>
  <si>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</si>
  <si>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</si>
  <si>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</si>
  <si>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</si>
  <si>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</si>
  <si>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</si>
  <si>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</si>
  <si>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</si>
  <si>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</si>
  <si>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</si>
  <si>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</si>
  <si>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</si>
  <si>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</si>
  <si>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</si>
  <si>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</si>
  <si>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</si>
  <si>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</si>
  <si>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</si>
  <si>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</si>
  <si>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</si>
  <si>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</si>
  <si>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</si>
  <si>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</si>
  <si>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</si>
  <si>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</si>
  <si>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</si>
  <si>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</si>
  <si>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</si>
  <si>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</si>
  <si>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</si>
  <si>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</si>
  <si>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</si>
  <si>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</si>
  <si>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</si>
  <si>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</si>
  <si>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</si>
  <si>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</si>
  <si>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</si>
  <si>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</si>
  <si>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</si>
  <si>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</si>
  <si>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</si>
  <si>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</si>
  <si>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</si>
  <si>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</si>
  <si>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</si>
  <si>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</si>
  <si>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</si>
  <si>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</si>
  <si>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</si>
  <si>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</si>
  <si>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</si>
  <si>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</si>
  <si>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</si>
  <si>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</si>
  <si>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</si>
  <si>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</si>
  <si>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</si>
  <si>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</si>
  <si>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</si>
  <si>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</si>
  <si>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</si>
  <si>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</si>
  <si>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</si>
  <si>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</si>
  <si>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</si>
  <si>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</si>
  <si>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</si>
  <si>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</si>
  <si>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</si>
  <si>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</si>
  <si>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</si>
  <si>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</si>
  <si>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</si>
  <si>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</si>
  <si>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</si>
  <si>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</si>
  <si>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</si>
  <si>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</si>
  <si>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</si>
  <si>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</si>
  <si>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</si>
  <si>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</si>
  <si>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</si>
  <si>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</si>
  <si>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</si>
  <si>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</si>
  <si>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</si>
  <si>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</si>
  <si>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</si>
  <si>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</si>
  <si>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</si>
  <si>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</si>
  <si>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</si>
  <si>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</si>
  <si>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</si>
  <si>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</si>
  <si>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</si>
  <si>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</si>
  <si>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</si>
  <si>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</si>
  <si>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</si>
  <si>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</si>
  <si>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</si>
  <si>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</si>
  <si>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</si>
  <si>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</si>
  <si>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</si>
  <si>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</si>
  <si>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</si>
  <si>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</si>
  <si>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</si>
  <si>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</si>
  <si>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</si>
  <si>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</si>
  <si>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</si>
  <si>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</si>
  <si>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</si>
  <si>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</si>
  <si>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</si>
  <si>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</si>
  <si>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</si>
  <si>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</si>
  <si>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</si>
  <si>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</si>
  <si>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</si>
  <si>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</si>
  <si>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</si>
  <si>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</si>
  <si>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</si>
  <si>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</si>
  <si>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</si>
  <si>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</si>
  <si>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</si>
  <si>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</si>
  <si>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</si>
  <si>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</si>
  <si>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</si>
  <si>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</si>
  <si>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</si>
  <si>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</si>
  <si>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</si>
  <si>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</si>
  <si>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</si>
  <si>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</si>
  <si>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</si>
  <si>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</si>
  <si>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</si>
  <si>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</si>
  <si>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</si>
  <si>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</si>
  <si>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</si>
  <si>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</si>
  <si>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</si>
  <si>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</si>
  <si>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</si>
  <si>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</si>
  <si>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</si>
  <si>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</si>
  <si>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</si>
  <si>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</si>
  <si>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</si>
  <si>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</si>
  <si>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</si>
  <si>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</si>
  <si>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</si>
  <si>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</si>
  <si>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</si>
  <si>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</si>
  <si>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</si>
  <si>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</si>
  <si>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</si>
  <si>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</si>
  <si>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</si>
  <si>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</si>
  <si>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</si>
  <si>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</si>
  <si>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</si>
  <si>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</si>
  <si>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</si>
  <si>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</si>
  <si>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</si>
  <si>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</si>
  <si>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</si>
  <si>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</si>
  <si>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</si>
  <si>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</si>
  <si>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</si>
  <si>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</si>
  <si>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</si>
  <si>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</si>
  <si>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</si>
  <si>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</si>
  <si>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</si>
  <si>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</si>
  <si>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</si>
  <si>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</si>
  <si>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</si>
  <si>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</si>
  <si>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</si>
  <si>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</si>
  <si>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</si>
  <si>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</si>
  <si>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</si>
  <si>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</si>
  <si>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</si>
  <si>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</si>
  <si>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</si>
  <si>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</si>
  <si>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</si>
  <si>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</si>
  <si>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</si>
  <si>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</si>
  <si>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</si>
  <si>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</si>
  <si>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</si>
  <si>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</si>
  <si>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</si>
  <si>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</si>
  <si>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</si>
  <si>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</si>
  <si>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</si>
  <si>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</si>
  <si>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</si>
  <si>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</si>
  <si>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</si>
  <si>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</si>
  <si>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</si>
  <si>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</si>
  <si>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</si>
  <si>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</si>
  <si>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</si>
  <si>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</si>
  <si>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</si>
  <si>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</si>
  <si>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</si>
  <si>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</si>
  <si>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</si>
  <si>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</si>
  <si>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</si>
  <si>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</si>
  <si>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</si>
  <si>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</si>
  <si>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</si>
  <si>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</si>
  <si>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</si>
  <si>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</si>
  <si>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</si>
  <si>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</si>
  <si>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</si>
  <si>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</si>
  <si>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</si>
  <si>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</si>
  <si>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</si>
  <si>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</si>
  <si>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</si>
  <si>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</si>
  <si>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</si>
  <si>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</si>
  <si>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</si>
  <si>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</si>
  <si>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</si>
  <si>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</si>
  <si>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</si>
  <si>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</si>
  <si>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</si>
  <si>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</si>
  <si>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</si>
  <si>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</si>
  <si>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</si>
  <si>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</si>
  <si>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</si>
  <si>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</si>
  <si>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</si>
  <si>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</si>
  <si>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</si>
  <si>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</si>
  <si>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</si>
  <si>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</si>
  <si>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</si>
  <si>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</si>
  <si>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</si>
  <si>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</si>
  <si>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</si>
  <si>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</si>
  <si>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</si>
  <si>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</si>
  <si>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</si>
  <si>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</si>
  <si>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</si>
  <si>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</si>
  <si>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</si>
  <si>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</si>
  <si>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</si>
  <si>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</si>
  <si>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</si>
  <si>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</si>
  <si>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</si>
  <si>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</si>
  <si>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</si>
  <si>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</si>
  <si>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</si>
  <si>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</si>
  <si>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</si>
  <si>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</si>
  <si>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</si>
  <si>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</si>
  <si>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</si>
  <si>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</si>
  <si>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</si>
  <si>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</si>
  <si>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</si>
  <si>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</si>
  <si>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</si>
  <si>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</si>
  <si>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</si>
  <si>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</si>
  <si>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</si>
  <si>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</si>
  <si>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</si>
  <si>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</si>
  <si>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</si>
  <si>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</si>
  <si>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</si>
  <si>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</si>
  <si>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</si>
  <si>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</si>
  <si>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</si>
  <si>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</si>
  <si>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</si>
  <si>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</si>
  <si>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</si>
  <si>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</si>
  <si>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</si>
  <si>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</si>
  <si>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</si>
  <si>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</si>
  <si>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</si>
  <si>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</si>
  <si>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</si>
  <si>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</si>
  <si>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</si>
  <si>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</si>
  <si>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</si>
  <si>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</si>
  <si>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</si>
  <si>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</si>
  <si>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</si>
  <si>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</si>
  <si>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</si>
  <si>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</si>
  <si>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</si>
  <si>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</si>
  <si>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</si>
  <si>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</si>
  <si>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</si>
  <si>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</si>
  <si>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</si>
  <si>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</si>
  <si>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</si>
  <si>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</si>
  <si>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</si>
  <si>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</si>
  <si>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</si>
  <si>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</si>
  <si>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</si>
  <si>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</si>
  <si>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</si>
  <si>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</si>
  <si>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</si>
  <si>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</si>
  <si>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</si>
  <si>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</si>
  <si>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</si>
  <si>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</si>
  <si>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</si>
  <si>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</si>
  <si>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</si>
  <si>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</si>
  <si>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</si>
  <si>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</si>
  <si>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</si>
  <si>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</si>
  <si>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</si>
  <si>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</si>
  <si>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</si>
  <si>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</si>
  <si>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</si>
  <si>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</si>
  <si>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</si>
  <si>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</si>
  <si>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</si>
  <si>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</si>
  <si>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</si>
  <si>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</si>
  <si>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</si>
  <si>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</si>
  <si>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</si>
  <si>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</si>
  <si>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</si>
  <si>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</si>
  <si>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</si>
  <si>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</si>
  <si>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</si>
  <si>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</si>
  <si>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</si>
  <si>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</si>
  <si>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</si>
  <si>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</si>
  <si>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</si>
  <si>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</si>
  <si>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</si>
  <si>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</si>
  <si>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</si>
  <si>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</si>
  <si>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</si>
  <si>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</si>
  <si>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</si>
  <si>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</si>
  <si>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</si>
  <si>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</si>
  <si>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</si>
  <si>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</si>
  <si>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</si>
  <si>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</si>
  <si>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</si>
  <si>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</si>
  <si>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</si>
  <si>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</si>
  <si>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</si>
  <si>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</si>
  <si>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</si>
  <si>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</si>
  <si>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</si>
  <si>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</si>
  <si>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</si>
  <si>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</si>
  <si>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</si>
  <si>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</si>
  <si>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</si>
  <si>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</si>
  <si>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</si>
  <si>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</si>
  <si>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</si>
  <si>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</si>
  <si>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</si>
  <si>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</si>
  <si>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</si>
  <si>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</si>
  <si>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</si>
  <si>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</si>
  <si>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</si>
  <si>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</si>
  <si>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</si>
  <si>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</si>
  <si>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</si>
  <si>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</si>
  <si>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</si>
  <si>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</si>
  <si>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</si>
  <si>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</si>
  <si>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</si>
  <si>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</si>
  <si>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</si>
  <si>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</si>
  <si>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</si>
  <si>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</si>
  <si>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</si>
  <si>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</si>
  <si>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</si>
  <si>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</si>
  <si>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</si>
  <si>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</si>
  <si>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</si>
  <si>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</si>
  <si>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</si>
  <si>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</si>
  <si>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</si>
  <si>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</si>
  <si>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</si>
  <si>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</si>
  <si>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</si>
  <si>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</si>
  <si>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</si>
  <si>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</si>
  <si>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</si>
  <si>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</si>
  <si>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</si>
  <si>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</si>
  <si>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</si>
  <si>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</si>
  <si>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</si>
  <si>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</si>
  <si>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</si>
  <si>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</si>
  <si>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</si>
  <si>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</si>
  <si>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</si>
  <si>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</si>
  <si>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</si>
  <si>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</si>
  <si>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</si>
  <si>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</si>
  <si>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</si>
  <si>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</si>
  <si>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</si>
  <si>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</si>
  <si>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</si>
  <si>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</si>
  <si>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</si>
  <si>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</si>
  <si>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</si>
  <si>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</si>
  <si>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</si>
  <si>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</si>
  <si>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</si>
  <si>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</si>
  <si>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</si>
  <si>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</si>
  <si>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</si>
  <si>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</si>
  <si>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</si>
  <si>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</si>
  <si>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</si>
  <si>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</si>
  <si>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</si>
  <si>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</si>
  <si>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</si>
  <si>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</si>
  <si>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</si>
  <si>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</si>
  <si>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</si>
  <si>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</si>
  <si>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</si>
  <si>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</si>
  <si>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</si>
  <si>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</si>
  <si>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</si>
  <si>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</si>
  <si>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</si>
  <si>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</si>
  <si>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</si>
  <si>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</si>
  <si>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</si>
  <si>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</si>
  <si>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</si>
  <si>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</si>
  <si>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</si>
  <si>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</si>
  <si>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</si>
  <si>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</si>
  <si>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</si>
  <si>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</si>
  <si>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</si>
  <si>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</si>
  <si>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</si>
  <si>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</si>
  <si>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</si>
  <si>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</si>
  <si>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</si>
  <si>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</si>
  <si>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</si>
  <si>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</si>
  <si>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</si>
  <si>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</si>
  <si>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</si>
  <si>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</si>
  <si>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</si>
  <si>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</si>
  <si>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</si>
  <si>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</si>
  <si>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</si>
  <si>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</si>
  <si>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</si>
  <si>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</si>
  <si>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</si>
  <si>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</si>
  <si>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</si>
  <si>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</si>
  <si>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</si>
  <si>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</si>
  <si>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</si>
  <si>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</si>
  <si>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</si>
  <si>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</si>
  <si>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</si>
  <si>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</si>
  <si>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</si>
  <si>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</si>
  <si>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</si>
  <si>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</si>
  <si>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</si>
  <si>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</si>
  <si>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</si>
  <si>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</si>
  <si>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</si>
  <si>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</si>
  <si>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</si>
  <si>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</si>
  <si>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</si>
  <si>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</si>
  <si>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</si>
  <si>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</si>
  <si>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</si>
  <si>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</si>
  <si>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</si>
  <si>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</si>
  <si>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</si>
  <si>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</si>
  <si>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</si>
  <si>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</si>
  <si>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</si>
  <si>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</si>
  <si>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</si>
  <si>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</si>
  <si>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</si>
  <si>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</si>
  <si>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</si>
  <si>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</si>
  <si>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</si>
  <si>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</si>
  <si>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</si>
  <si>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</si>
  <si>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</si>
  <si>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</si>
  <si>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</si>
  <si>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</si>
  <si>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</si>
  <si>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</si>
  <si>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</si>
  <si>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</si>
  <si>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</si>
  <si>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</si>
  <si>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</si>
  <si>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</si>
  <si>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</si>
  <si>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</si>
  <si>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</si>
  <si>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</si>
  <si>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</si>
  <si>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</si>
  <si>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</si>
  <si>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</si>
  <si>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</si>
  <si>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</si>
  <si>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</si>
  <si>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</si>
  <si>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</si>
  <si>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</si>
  <si>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</si>
  <si>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</si>
  <si>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</si>
  <si>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</si>
  <si>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</si>
  <si>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</si>
  <si>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</si>
  <si>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</si>
  <si>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</si>
  <si>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</si>
  <si>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</si>
  <si>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</si>
  <si>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</si>
  <si>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</si>
  <si>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</si>
  <si>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</si>
  <si>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</si>
  <si>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</si>
  <si>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</si>
  <si>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</si>
  <si>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</si>
  <si>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</si>
  <si>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</si>
  <si>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</si>
  <si>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</si>
  <si>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</si>
  <si>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</si>
  <si>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</si>
  <si>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</si>
  <si>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</si>
  <si>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</si>
  <si>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</si>
  <si>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</si>
  <si>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</si>
  <si>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</si>
  <si>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</si>
  <si>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</si>
  <si>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</si>
  <si>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</si>
  <si>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</si>
  <si>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</si>
  <si>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</si>
  <si>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</si>
  <si>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</si>
  <si>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</si>
  <si>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</si>
  <si>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</si>
  <si>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</si>
  <si>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</si>
  <si>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</si>
  <si>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</si>
  <si>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</si>
  <si>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</si>
  <si>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</si>
  <si>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</si>
  <si>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</si>
  <si>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</si>
  <si>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</si>
  <si>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</si>
  <si>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</si>
  <si>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</si>
  <si>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</si>
  <si>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</si>
  <si>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</si>
  <si>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</si>
  <si>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</si>
  <si>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</si>
  <si>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</si>
  <si>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</si>
  <si>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</si>
  <si>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</si>
  <si>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</si>
  <si>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</si>
  <si>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</si>
  <si>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</si>
  <si>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</si>
  <si>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</si>
  <si>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</si>
  <si>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</si>
  <si>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</si>
  <si>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</si>
  <si>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</si>
  <si>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</si>
  <si>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</si>
  <si>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</si>
  <si>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</si>
  <si>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</si>
  <si>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</si>
  <si>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</si>
  <si>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</si>
  <si>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</si>
  <si>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</si>
  <si>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</si>
  <si>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</si>
  <si>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</si>
  <si>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</si>
  <si>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</si>
  <si>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</si>
  <si>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</si>
  <si>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</si>
  <si>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</si>
  <si>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</si>
  <si>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</si>
  <si>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</si>
  <si>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</si>
  <si>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</si>
  <si>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</si>
  <si>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</si>
  <si>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</si>
  <si>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</si>
  <si>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</si>
  <si>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</si>
  <si>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</si>
  <si>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</si>
  <si>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</si>
  <si>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</si>
  <si>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</si>
  <si>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</si>
  <si>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</si>
  <si>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</si>
  <si>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</si>
  <si>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</si>
  <si>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</si>
  <si>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</si>
  <si>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</si>
  <si>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</si>
  <si>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</si>
  <si>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</si>
  <si>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</si>
  <si>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</si>
  <si>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</si>
  <si>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</si>
  <si>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</si>
  <si>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</si>
  <si>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</si>
  <si>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</si>
  <si>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</si>
  <si>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</si>
  <si>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</si>
  <si>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</si>
  <si>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</si>
  <si>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</si>
  <si>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</si>
  <si>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</si>
  <si>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</si>
  <si>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</si>
  <si>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</si>
  <si>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</si>
  <si>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</si>
  <si>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</si>
  <si>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</si>
  <si>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</si>
  <si>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</si>
  <si>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</si>
  <si>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</si>
  <si>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</si>
  <si>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</si>
  <si>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</si>
  <si>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</si>
  <si>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</si>
  <si>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</si>
  <si>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</si>
  <si>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</si>
  <si>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</si>
  <si>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</si>
  <si>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</si>
  <si>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</si>
  <si>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</si>
  <si>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</si>
  <si>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</si>
  <si>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</si>
  <si>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</si>
  <si>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</si>
  <si>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</si>
  <si>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</si>
  <si>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</si>
  <si>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</si>
  <si>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</si>
  <si>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</si>
  <si>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</si>
  <si>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</si>
  <si>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</si>
  <si>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</si>
  <si>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</si>
  <si>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</si>
  <si>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</si>
  <si>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</si>
  <si>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</si>
  <si>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</si>
  <si>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</si>
  <si>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</si>
  <si>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</si>
  <si>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</si>
  <si>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</si>
  <si>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</si>
  <si>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</si>
  <si>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</si>
  <si>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</si>
  <si>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</si>
  <si>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</si>
  <si>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</si>
  <si>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</si>
  <si>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</si>
  <si>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</si>
  <si>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</si>
  <si>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</si>
  <si>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</si>
  <si>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</si>
  <si>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</si>
  <si>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</si>
  <si>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</si>
  <si>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</si>
  <si>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</si>
  <si>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</si>
  <si>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</si>
  <si>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</si>
  <si>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</si>
  <si>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</si>
  <si>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</si>
  <si>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</si>
  <si>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</si>
  <si>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</si>
  <si>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</si>
  <si>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</si>
  <si>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</si>
  <si>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</si>
  <si>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</si>
  <si>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</si>
  <si>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</si>
  <si>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</si>
  <si>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</si>
  <si>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</si>
  <si>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</si>
  <si>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</si>
  <si>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</si>
  <si>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</si>
  <si>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</si>
  <si>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</si>
  <si>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</si>
  <si>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</si>
  <si>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</si>
  <si>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</si>
  <si>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</si>
  <si>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</si>
  <si>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</si>
  <si>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</si>
  <si>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</si>
  <si>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</si>
  <si>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</si>
  <si>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</si>
  <si>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</si>
  <si>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</si>
  <si>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</si>
  <si>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</si>
  <si>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</si>
  <si>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</si>
  <si>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</si>
  <si>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</si>
  <si>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</si>
  <si>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</si>
  <si>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</si>
  <si>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</si>
  <si>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</si>
  <si>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</si>
  <si>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</si>
  <si>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</si>
  <si>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</si>
  <si>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</si>
  <si>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</si>
  <si>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</si>
  <si>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</si>
  <si>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</si>
  <si>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</si>
  <si>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</si>
  <si>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</si>
  <si>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</si>
  <si>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</si>
  <si>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</si>
  <si>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</si>
  <si>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</si>
  <si>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</si>
  <si>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</si>
  <si>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</si>
  <si>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</si>
  <si>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</si>
  <si>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</si>
  <si>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</si>
  <si>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</si>
  <si>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</si>
  <si>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</si>
  <si>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</si>
  <si>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</si>
  <si>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</si>
  <si>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</si>
  <si>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</si>
  <si>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</si>
  <si>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</si>
  <si>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</si>
  <si>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</si>
  <si>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</si>
  <si>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</si>
  <si>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</si>
  <si>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</si>
  <si>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</si>
  <si>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</si>
  <si>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</si>
  <si>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</si>
  <si>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</si>
  <si>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</si>
  <si>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</si>
  <si>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</si>
  <si>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</si>
  <si>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</si>
  <si>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</si>
  <si>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</si>
  <si>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</si>
  <si>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</si>
  <si>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</si>
  <si>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</si>
  <si>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</si>
  <si>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</si>
  <si>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</si>
  <si>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</si>
  <si>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</si>
  <si>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</si>
  <si>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</si>
  <si>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</si>
  <si>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</si>
  <si>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</si>
  <si>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</si>
  <si>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</si>
  <si>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</si>
  <si>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</si>
  <si>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</si>
  <si>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</si>
  <si>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</si>
  <si>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</si>
  <si>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</si>
  <si>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</si>
  <si>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</si>
  <si>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</si>
  <si>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</si>
  <si>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</si>
  <si>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</si>
  <si>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</si>
  <si>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</si>
  <si>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</si>
  <si>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</si>
  <si>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</si>
  <si>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</si>
  <si>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</si>
  <si>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</si>
  <si>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</si>
  <si>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</si>
  <si>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</si>
  <si>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</si>
  <si>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</si>
  <si>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</si>
  <si>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</si>
  <si>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</si>
  <si>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</si>
  <si>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</si>
  <si>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</si>
  <si>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</si>
  <si>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</si>
  <si>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</si>
  <si>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</si>
  <si>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</si>
  <si>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</si>
  <si>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</si>
  <si>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</si>
  <si>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</si>
  <si>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</si>
  <si>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</si>
  <si>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</si>
  <si>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</si>
  <si>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</si>
  <si>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</si>
  <si>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</si>
  <si>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</si>
  <si>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</si>
  <si>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</si>
  <si>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</si>
  <si>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</si>
  <si>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</si>
  <si>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</si>
  <si>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</si>
  <si>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</si>
  <si>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</si>
  <si>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</si>
  <si>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</si>
  <si>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</si>
  <si>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</si>
  <si>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</si>
  <si>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</si>
  <si>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</si>
  <si>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</si>
  <si>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</si>
  <si>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</si>
  <si>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</si>
  <si>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</si>
  <si>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</si>
  <si>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</si>
  <si>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</si>
  <si>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</si>
  <si>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</si>
  <si>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</si>
  <si>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</si>
  <si>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</si>
  <si>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</si>
  <si>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</si>
  <si>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</si>
  <si>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</si>
  <si>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</si>
  <si>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</si>
  <si>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</si>
  <si>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</si>
  <si>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</si>
  <si>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</si>
  <si>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</si>
  <si>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</si>
  <si>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</si>
  <si>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</si>
  <si>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</si>
  <si>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</si>
  <si>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</si>
  <si>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</si>
  <si>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</si>
  <si>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</si>
  <si>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</si>
  <si>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</si>
  <si>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</si>
  <si>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</si>
  <si>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</si>
  <si>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</si>
  <si>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</si>
  <si>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</si>
  <si>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</si>
  <si>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</si>
  <si>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</si>
  <si>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</si>
  <si>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</si>
  <si>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</si>
  <si>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</si>
  <si>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</si>
  <si>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</si>
  <si>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</si>
  <si>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</si>
  <si>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</si>
  <si>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</si>
  <si>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</si>
  <si>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</si>
  <si>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</si>
  <si>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</si>
  <si>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</si>
  <si>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</si>
  <si>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</si>
  <si>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</si>
  <si>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</si>
  <si>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</si>
  <si>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</si>
  <si>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</si>
  <si>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</si>
  <si>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</si>
  <si>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</si>
  <si>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</si>
  <si>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</si>
  <si>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</si>
  <si>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</si>
  <si>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</si>
  <si>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</si>
  <si>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</si>
  <si>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</si>
  <si>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</si>
  <si>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</si>
  <si>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</si>
  <si>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</si>
  <si>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</si>
  <si>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</si>
  <si>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</si>
  <si>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</si>
  <si>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</si>
  <si>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</si>
  <si>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</si>
  <si>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</si>
  <si>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</si>
  <si>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</si>
  <si>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</si>
  <si>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</si>
  <si>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</si>
  <si>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</si>
  <si>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</si>
  <si>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</si>
  <si>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</si>
  <si>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</si>
  <si>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</si>
  <si>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</si>
  <si>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</si>
  <si>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</si>
  <si>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</si>
  <si>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</si>
  <si>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</si>
  <si>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</si>
  <si>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</si>
  <si>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</si>
  <si>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</si>
  <si>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</si>
  <si>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</si>
  <si>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</si>
  <si>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</si>
  <si>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</si>
  <si>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</si>
  <si>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</si>
  <si>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</si>
  <si>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</si>
  <si>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</si>
  <si>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</si>
  <si>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</si>
  <si>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</si>
  <si>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</si>
  <si>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</si>
  <si>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</si>
  <si>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</si>
  <si>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</si>
  <si>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</si>
  <si>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</si>
  <si>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</si>
  <si>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</si>
  <si>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</si>
  <si>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</si>
  <si>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</si>
  <si>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</si>
  <si>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</si>
  <si>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</si>
  <si>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</si>
  <si>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</si>
  <si>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</si>
  <si>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</si>
  <si>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</si>
  <si>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</si>
  <si>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</si>
  <si>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</si>
  <si>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</si>
  <si>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</si>
  <si>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</si>
  <si>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</si>
  <si>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</si>
  <si>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</si>
  <si>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</si>
  <si>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</si>
  <si>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</si>
  <si>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</si>
  <si>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</si>
  <si>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</si>
  <si>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</si>
  <si>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</si>
  <si>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</si>
  <si>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</si>
  <si>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</si>
  <si>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</si>
  <si>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</si>
  <si>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</si>
  <si>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</si>
  <si>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</si>
  <si>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</si>
  <si>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</si>
  <si>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</si>
  <si>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</si>
  <si>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</si>
  <si>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</si>
  <si>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</si>
  <si>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</si>
  <si>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</si>
  <si>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</si>
  <si>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</si>
  <si>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</si>
  <si>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</si>
  <si>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</si>
  <si>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</si>
  <si>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</si>
  <si>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</si>
  <si>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</si>
  <si>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</si>
  <si>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</si>
  <si>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</si>
  <si>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</si>
  <si>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</si>
  <si>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</si>
  <si>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</si>
  <si>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</si>
  <si>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</si>
  <si>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</si>
  <si>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</si>
  <si>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</si>
  <si>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</si>
  <si>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</si>
  <si>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</si>
  <si>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</si>
  <si>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</si>
  <si>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</si>
  <si>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</si>
  <si>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</si>
  <si>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</si>
  <si>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</si>
  <si>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</si>
  <si>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</si>
  <si>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</si>
  <si>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</si>
  <si>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</si>
  <si>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</si>
  <si>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</si>
  <si>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</si>
  <si>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</si>
  <si>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</si>
  <si>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</si>
  <si>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</si>
  <si>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</si>
  <si>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</si>
  <si>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</si>
  <si>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</si>
  <si>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</si>
  <si>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</si>
  <si>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</si>
  <si>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</si>
  <si>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</si>
  <si>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</si>
  <si>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</si>
  <si>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</si>
  <si>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</si>
  <si>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</si>
  <si>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</si>
  <si>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</si>
  <si>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</si>
  <si>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</si>
  <si>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</si>
  <si>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</si>
  <si>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</si>
  <si>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</si>
  <si>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</si>
  <si>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</si>
  <si>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</si>
  <si>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</si>
  <si>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</si>
  <si>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</si>
  <si>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</si>
  <si>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</si>
  <si>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</si>
  <si>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</si>
  <si>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</si>
  <si>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</si>
  <si>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</si>
  <si>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</si>
  <si>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</si>
  <si>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</si>
  <si>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</si>
  <si>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</si>
  <si>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</si>
  <si>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</si>
  <si>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</si>
  <si>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</si>
  <si>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</si>
  <si>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</si>
  <si>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</si>
  <si>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</si>
  <si>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</si>
  <si>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</si>
  <si>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</si>
  <si>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</si>
  <si>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</si>
  <si>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</si>
  <si>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</si>
  <si>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</si>
  <si>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</si>
  <si>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</si>
  <si>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</si>
  <si>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</si>
  <si>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</si>
  <si>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</si>
  <si>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</si>
  <si>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</si>
  <si>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</si>
  <si>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</si>
  <si>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</si>
  <si>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</si>
  <si>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</si>
  <si>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</si>
  <si>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</si>
  <si>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</si>
  <si>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</si>
  <si>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</si>
  <si>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</si>
  <si>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</si>
  <si>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</si>
  <si>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</si>
  <si>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</si>
  <si>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</si>
  <si>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</si>
  <si>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</si>
  <si>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</si>
  <si>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</si>
  <si>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</si>
  <si>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</si>
  <si>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</si>
  <si>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</si>
  <si>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</si>
  <si>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</si>
  <si>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</si>
  <si>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</si>
  <si>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</si>
  <si>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</si>
  <si>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</si>
  <si>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</si>
  <si>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</si>
  <si>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</si>
  <si>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</si>
  <si>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</si>
  <si>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</si>
  <si>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</si>
  <si>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</si>
  <si>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</si>
  <si>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</si>
  <si>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</si>
  <si>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</si>
  <si>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</si>
  <si>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</si>
  <si>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</si>
  <si>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</si>
  <si>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</si>
  <si>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</si>
  <si>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</si>
  <si>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</si>
  <si>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</si>
  <si>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</si>
  <si>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</si>
  <si>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</si>
  <si>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</si>
  <si>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</si>
  <si>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</si>
  <si>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</si>
  <si>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</si>
  <si>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</si>
  <si>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</si>
  <si>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</si>
  <si>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</si>
  <si>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</si>
  <si>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</si>
  <si>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</si>
  <si>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</si>
  <si>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</si>
  <si>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</si>
  <si>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</si>
  <si>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</si>
  <si>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</si>
  <si>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</si>
  <si>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</si>
  <si>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</si>
  <si>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</si>
  <si>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</si>
  <si>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</si>
  <si>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</si>
  <si>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</si>
  <si>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</si>
  <si>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</si>
  <si>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</si>
  <si>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</si>
  <si>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</si>
  <si>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</si>
  <si>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</si>
  <si>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</si>
  <si>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</si>
  <si>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</si>
  <si>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</si>
  <si>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</si>
  <si>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</si>
  <si>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</si>
  <si>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</si>
  <si>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</si>
  <si>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</si>
  <si>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</si>
  <si>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</si>
  <si>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</si>
  <si>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</si>
  <si>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</si>
  <si>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</si>
  <si>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</si>
  <si>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</si>
  <si>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</si>
  <si>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</si>
  <si>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</si>
  <si>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</si>
  <si>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</si>
  <si>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</si>
  <si>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</si>
  <si>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</si>
  <si>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</si>
  <si>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</si>
  <si>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</si>
  <si>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</si>
  <si>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</si>
  <si>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</si>
  <si>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</si>
  <si>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</si>
  <si>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</si>
  <si>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</si>
  <si>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</si>
  <si>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</si>
  <si>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</si>
  <si>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</si>
  <si>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</si>
  <si>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</si>
  <si>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</si>
  <si>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</si>
  <si>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</si>
  <si>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</si>
  <si>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</si>
  <si>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</si>
  <si>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</si>
  <si>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</si>
  <si>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</si>
  <si>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</si>
  <si>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</si>
  <si>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</si>
  <si>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</si>
  <si>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</si>
  <si>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</si>
  <si>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</si>
  <si>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</si>
  <si>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</si>
  <si>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</si>
  <si>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</si>
  <si>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</si>
  <si>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</si>
  <si>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</si>
  <si>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</si>
  <si>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</si>
  <si>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</si>
  <si>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</si>
  <si>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</si>
  <si>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</si>
  <si>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</si>
  <si>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</si>
  <si>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</si>
  <si>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</si>
  <si>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</si>
  <si>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</si>
  <si>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</si>
  <si>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</si>
  <si>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</si>
  <si>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</si>
  <si>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</si>
  <si>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</si>
  <si>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</si>
  <si>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</si>
  <si>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</si>
  <si>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</si>
  <si>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</si>
  <si>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</si>
  <si>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</si>
  <si>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</si>
  <si>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</si>
  <si>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</si>
  <si>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</si>
  <si>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</si>
  <si>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</si>
  <si>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</si>
  <si>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</si>
  <si>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</si>
  <si>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</si>
  <si>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</si>
  <si>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</si>
  <si>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</si>
  <si>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</si>
  <si>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</si>
  <si>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</si>
  <si>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</si>
  <si>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</si>
  <si>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</si>
  <si>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</si>
  <si>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</si>
  <si>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</si>
  <si>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</si>
  <si>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</si>
  <si>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</si>
  <si>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</si>
  <si>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</si>
  <si>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</si>
  <si>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</si>
  <si>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</si>
  <si>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</si>
  <si>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</si>
  <si>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</si>
  <si>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</si>
  <si>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</si>
  <si>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</si>
  <si>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</si>
  <si>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</si>
  <si>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</si>
  <si>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</si>
  <si>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</si>
  <si>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</si>
  <si>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</si>
  <si>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</si>
  <si>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</si>
  <si>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</si>
  <si>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</si>
  <si>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</si>
  <si>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</si>
  <si>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</si>
  <si>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</si>
  <si>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</si>
  <si>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</si>
  <si>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</si>
  <si>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</si>
  <si>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</si>
  <si>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</si>
  <si>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</si>
  <si>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</si>
  <si>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</si>
  <si>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</si>
  <si>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</si>
  <si>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</si>
  <si>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</si>
  <si>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</si>
  <si>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</si>
  <si>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</si>
  <si>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</si>
  <si>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</si>
  <si>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</si>
  <si>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</si>
  <si>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</si>
  <si>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</si>
  <si>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</si>
  <si>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</si>
  <si>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</si>
  <si>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</si>
  <si>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</si>
  <si>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</si>
  <si>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</si>
  <si>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</si>
  <si>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</si>
  <si>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</si>
  <si>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</si>
  <si>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</si>
  <si>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</si>
  <si>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</si>
  <si>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</si>
  <si>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</si>
  <si>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</si>
  <si>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</si>
  <si>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</si>
  <si>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</si>
  <si>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</si>
  <si>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</si>
  <si>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</si>
  <si>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</si>
  <si>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</si>
  <si>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</si>
  <si>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</si>
  <si>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</si>
  <si>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</si>
  <si>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</si>
  <si>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</si>
  <si>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</si>
  <si>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</si>
  <si>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</si>
  <si>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</si>
  <si>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</si>
  <si>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</si>
  <si>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</si>
  <si>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</si>
  <si>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</si>
  <si>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</si>
  <si>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</si>
  <si>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</si>
  <si>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</si>
  <si>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</si>
  <si>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</si>
  <si>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</si>
  <si>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</si>
  <si>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</si>
  <si>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</si>
  <si>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</si>
  <si>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</si>
  <si>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</si>
  <si>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</si>
  <si>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</si>
  <si>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</si>
  <si>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</si>
  <si>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</si>
  <si>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</si>
  <si>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</si>
  <si>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</si>
  <si>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</si>
  <si>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</si>
  <si>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</si>
  <si>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</si>
  <si>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</si>
  <si>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</si>
  <si>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</si>
  <si>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</si>
  <si>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</si>
  <si>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</si>
  <si>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</si>
  <si>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</si>
  <si>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</si>
  <si>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</si>
  <si>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</si>
  <si>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</si>
  <si>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</si>
  <si>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</si>
  <si>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</si>
  <si>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</si>
  <si>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</si>
  <si>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</si>
  <si>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</si>
  <si>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</si>
  <si>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</si>
  <si>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</si>
  <si>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</si>
  <si>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</si>
  <si>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</si>
  <si>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</si>
  <si>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</si>
  <si>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</si>
  <si>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</si>
  <si>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</si>
  <si>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</si>
  <si>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</si>
  <si>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</si>
  <si>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</si>
  <si>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</si>
  <si>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</si>
  <si>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</si>
  <si>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</si>
  <si>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</si>
  <si>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</si>
  <si>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</si>
  <si>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</si>
  <si>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</si>
  <si>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</si>
  <si>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</si>
  <si>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</si>
  <si>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</si>
  <si>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</si>
  <si>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</si>
  <si>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</si>
  <si>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</si>
  <si>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</si>
  <si>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</si>
  <si>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</si>
  <si>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</si>
  <si>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</si>
  <si>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</si>
  <si>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</si>
  <si>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</si>
  <si>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</si>
  <si>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</si>
  <si>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</si>
  <si>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</si>
  <si>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</si>
  <si>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</si>
  <si>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</si>
  <si>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</si>
  <si>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</si>
  <si>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</si>
  <si>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</si>
  <si>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</si>
  <si>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</si>
  <si>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</si>
  <si>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</si>
  <si>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</si>
  <si>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</si>
  <si>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</si>
  <si>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</si>
  <si>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</si>
  <si>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</si>
  <si>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</si>
  <si>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</si>
  <si>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</si>
  <si>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</si>
  <si>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</si>
  <si>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</si>
  <si>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</si>
  <si>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</si>
  <si>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</si>
  <si>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</si>
  <si>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</si>
  <si>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</si>
  <si>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</si>
  <si>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</si>
  <si>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</si>
  <si>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</si>
  <si>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</si>
  <si>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</si>
  <si>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</si>
  <si>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</si>
  <si>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</si>
  <si>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</si>
  <si>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</si>
  <si>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</si>
  <si>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</si>
  <si>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</si>
  <si>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</si>
  <si>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</si>
  <si>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</si>
  <si>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</si>
  <si>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</si>
  <si>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</si>
  <si>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</si>
  <si>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</si>
  <si>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</si>
  <si>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</si>
  <si>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</si>
  <si>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</si>
  <si>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</si>
  <si>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</si>
  <si>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</si>
  <si>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</si>
  <si>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</si>
  <si>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</si>
  <si>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</si>
  <si>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</si>
  <si>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</si>
  <si>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</si>
  <si>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</si>
  <si>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</si>
  <si>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</si>
  <si>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</si>
  <si>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</si>
  <si>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</si>
  <si>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</si>
  <si>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</si>
  <si>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</si>
  <si>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</si>
  <si>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</si>
  <si>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</si>
  <si>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</si>
  <si>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</si>
  <si>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</si>
  <si>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</si>
  <si>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</si>
  <si>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</si>
  <si>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</si>
  <si>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</si>
  <si>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</si>
  <si>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</si>
  <si>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</si>
  <si>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</si>
  <si>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</si>
  <si>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</si>
  <si>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</si>
  <si>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</si>
  <si>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</si>
  <si>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</si>
  <si>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</si>
  <si>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</si>
  <si>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</si>
  <si>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</si>
  <si>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</si>
  <si>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</si>
  <si>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</si>
  <si>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</si>
  <si>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</si>
  <si>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</si>
  <si>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</si>
  <si>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</si>
  <si>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</si>
  <si>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</si>
  <si>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</si>
  <si>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</si>
  <si>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</si>
  <si>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</si>
  <si>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</si>
  <si>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</si>
  <si>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</si>
  <si>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</si>
  <si>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</si>
  <si>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</si>
  <si>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</si>
  <si>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</si>
  <si>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</si>
  <si>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</si>
  <si>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</si>
  <si>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</si>
  <si>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</si>
  <si>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</si>
  <si>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</si>
  <si>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</si>
  <si>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</si>
  <si>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</si>
  <si>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</si>
  <si>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</si>
  <si>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</si>
  <si>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</si>
  <si>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</si>
  <si>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</si>
  <si>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</si>
  <si>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</si>
  <si>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</si>
  <si>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</si>
  <si>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</si>
  <si>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</si>
  <si>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</si>
  <si>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</si>
  <si>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</si>
  <si>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</si>
  <si>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</si>
  <si>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</si>
  <si>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</si>
  <si>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</si>
  <si>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</si>
  <si>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</si>
  <si>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</si>
  <si>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</si>
  <si>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</si>
  <si>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</si>
  <si>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</si>
  <si>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</si>
  <si>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</si>
  <si>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</si>
  <si>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</si>
  <si>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</si>
  <si>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</si>
  <si>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</si>
  <si>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</si>
  <si>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</si>
  <si>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</si>
  <si>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</si>
  <si>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</si>
  <si>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</si>
  <si>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</si>
  <si>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</si>
  <si>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</si>
  <si>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</si>
  <si>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</si>
  <si>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</si>
  <si>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</si>
  <si>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</si>
  <si>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</si>
  <si>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</si>
  <si>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</si>
  <si>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</si>
  <si>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</si>
  <si>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</si>
  <si>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</si>
  <si>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</si>
  <si>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</si>
  <si>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</si>
  <si>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</si>
  <si>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</si>
  <si>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</si>
  <si>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</si>
  <si>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</si>
  <si>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</si>
  <si>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</si>
  <si>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</si>
  <si>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</si>
  <si>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</si>
  <si>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</si>
  <si>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</si>
  <si>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</si>
  <si>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</si>
  <si>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</si>
  <si>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</si>
  <si>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</si>
  <si>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</si>
  <si>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</si>
  <si>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</si>
  <si>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</si>
  <si>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</si>
  <si>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</si>
  <si>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</si>
  <si>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</si>
  <si>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</si>
  <si>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</si>
  <si>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</si>
  <si>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</si>
  <si>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</si>
  <si>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</si>
  <si>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</si>
  <si>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</si>
  <si>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</si>
  <si>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</si>
  <si>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</si>
  <si>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</si>
  <si>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</si>
  <si>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</si>
  <si>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</si>
  <si>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</si>
  <si>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</si>
  <si>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</si>
  <si>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</si>
  <si>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</si>
  <si>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</si>
  <si>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</si>
  <si>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</si>
  <si>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</si>
  <si>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</si>
  <si>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</si>
  <si>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</si>
  <si>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</si>
  <si>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</si>
  <si>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</si>
  <si>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</si>
  <si>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</si>
  <si>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</si>
  <si>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</si>
  <si>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</si>
  <si>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</si>
  <si>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</si>
  <si>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</si>
  <si>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</si>
  <si>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</si>
  <si>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</si>
  <si>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</si>
  <si>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</si>
  <si>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</si>
  <si>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</si>
  <si>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</si>
  <si>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</si>
  <si>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</si>
  <si>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</si>
  <si>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</si>
  <si>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</si>
  <si>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</si>
  <si>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</si>
  <si>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</si>
  <si>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</si>
  <si>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</si>
  <si>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</si>
  <si>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</si>
  <si>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</si>
  <si>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</si>
  <si>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</si>
  <si>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</si>
  <si>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</si>
  <si>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</si>
  <si>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</si>
  <si>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</si>
  <si>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</si>
  <si>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</si>
  <si>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</si>
  <si>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</si>
  <si>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</si>
  <si>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</si>
  <si>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</si>
  <si>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</si>
  <si>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</si>
  <si>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</si>
  <si>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</si>
  <si>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</si>
  <si>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</si>
  <si>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</si>
  <si>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</si>
  <si>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</si>
  <si>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</si>
  <si>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</si>
  <si>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</si>
  <si>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</si>
  <si>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</si>
  <si>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</si>
  <si>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</si>
  <si>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</si>
  <si>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</si>
  <si>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</si>
  <si>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</si>
  <si>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</si>
  <si>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</si>
  <si>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</si>
  <si>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</si>
  <si>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</si>
  <si>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</si>
  <si>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</si>
  <si>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</si>
  <si>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</si>
  <si>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</si>
  <si>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</si>
  <si>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</si>
  <si>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</si>
  <si>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</si>
  <si>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</si>
  <si>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</si>
  <si>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</si>
  <si>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</si>
  <si>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</si>
  <si>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</si>
  <si>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</si>
  <si>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</si>
  <si>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</si>
  <si>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</si>
  <si>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</si>
  <si>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</si>
  <si>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</si>
  <si>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</si>
  <si>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</si>
  <si>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</si>
  <si>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</si>
  <si>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</si>
  <si>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</si>
  <si>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</si>
  <si>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</si>
  <si>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</si>
  <si>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</si>
  <si>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</si>
  <si>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</si>
  <si>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</si>
  <si>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</si>
  <si>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</si>
  <si>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</si>
  <si>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</si>
  <si>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</si>
  <si>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</si>
  <si>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</si>
  <si>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</si>
  <si>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</si>
  <si>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</si>
  <si>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</si>
  <si>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</si>
  <si>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</si>
  <si>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</si>
  <si>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</si>
  <si>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</si>
  <si>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</si>
  <si>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</si>
  <si>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</si>
  <si>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</si>
  <si>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</si>
  <si>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</si>
  <si>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</si>
  <si>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</si>
  <si>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</si>
  <si>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</si>
  <si>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</si>
  <si>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</si>
  <si>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</si>
  <si>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</si>
  <si>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</si>
  <si>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</si>
  <si>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</si>
  <si>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</si>
  <si>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</si>
  <si>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</si>
  <si>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</si>
  <si>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</si>
  <si>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</si>
  <si>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</si>
  <si>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</si>
  <si>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</si>
  <si>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</si>
  <si>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</si>
  <si>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</si>
  <si>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</si>
  <si>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</si>
  <si>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</si>
  <si>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</si>
  <si>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</si>
  <si>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</si>
  <si>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</si>
  <si>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</si>
  <si>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</si>
  <si>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</si>
  <si>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</si>
  <si>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</si>
  <si>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</si>
  <si>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</si>
  <si>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</si>
  <si>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</si>
  <si>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</si>
  <si>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</si>
  <si>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</si>
  <si>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</si>
  <si>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</si>
  <si>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</si>
  <si>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</si>
  <si>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</si>
  <si>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</si>
  <si>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</si>
  <si>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</si>
  <si>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</si>
  <si>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</si>
  <si>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</si>
  <si>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</si>
  <si>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</si>
  <si>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</si>
  <si>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</si>
  <si>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</si>
  <si>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</si>
  <si>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</si>
  <si>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</si>
  <si>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</si>
  <si>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</si>
  <si>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</si>
  <si>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</si>
  <si>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</si>
  <si>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</si>
  <si>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</si>
  <si>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</si>
  <si>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</si>
  <si>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</si>
  <si>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</si>
  <si>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</si>
  <si>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</si>
  <si>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</si>
  <si>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</si>
  <si>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</si>
  <si>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</si>
  <si>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</si>
  <si>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</si>
  <si>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</si>
  <si>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</si>
  <si>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</si>
  <si>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</si>
  <si>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</si>
  <si>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</si>
  <si>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</si>
  <si>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</si>
  <si>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</si>
  <si>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</si>
  <si>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</si>
  <si>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</si>
  <si>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</si>
  <si>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</si>
  <si>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</si>
  <si>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</si>
  <si>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</si>
  <si>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</si>
  <si>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</si>
  <si>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</si>
  <si>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</si>
  <si>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</si>
  <si>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</si>
  <si>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</si>
  <si>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</si>
  <si>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</si>
  <si>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</si>
  <si>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</si>
  <si>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</si>
  <si>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</si>
  <si>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</si>
  <si>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</si>
  <si>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</si>
  <si>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</si>
  <si>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</si>
  <si>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</si>
  <si>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</si>
  <si>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</si>
  <si>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</si>
  <si>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</si>
  <si>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</si>
  <si>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</si>
  <si>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</si>
  <si>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</si>
  <si>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</si>
  <si>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</si>
  <si>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</si>
  <si>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</si>
  <si>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</si>
  <si>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</si>
  <si>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</si>
  <si>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</si>
  <si>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</si>
  <si>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</si>
  <si>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</si>
  <si>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</si>
  <si>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</si>
  <si>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</si>
  <si>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</si>
  <si>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</si>
  <si>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</si>
  <si>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</si>
  <si>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</si>
  <si>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</si>
  <si>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</si>
  <si>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</si>
  <si>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</si>
  <si>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</si>
  <si>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</si>
  <si>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</si>
  <si>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</si>
  <si>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</si>
  <si>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</si>
  <si>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</si>
  <si>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</si>
  <si>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</si>
  <si>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</si>
  <si>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</si>
  <si>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</si>
  <si>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</si>
  <si>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</si>
  <si>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</si>
  <si>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</si>
  <si>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</si>
  <si>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</si>
  <si>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</si>
  <si>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</si>
  <si>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</si>
  <si>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</si>
  <si>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</si>
  <si>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</si>
  <si>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</si>
  <si>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</si>
  <si>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</si>
  <si>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</si>
  <si>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</si>
  <si>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</si>
  <si>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</si>
  <si>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</si>
  <si>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</si>
  <si>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</si>
  <si>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</si>
  <si>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</si>
  <si>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</si>
  <si>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</si>
  <si>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</si>
  <si>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</si>
  <si>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</si>
  <si>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</si>
  <si>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</si>
  <si>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</si>
  <si>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</si>
  <si>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</si>
  <si>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</si>
  <si>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</si>
  <si>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</si>
  <si>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</si>
  <si>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</si>
  <si>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</si>
  <si>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</si>
  <si>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</si>
  <si>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</si>
  <si>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</si>
  <si>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</si>
  <si>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</si>
  <si>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</si>
  <si>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</si>
  <si>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</si>
  <si>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</si>
  <si>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</si>
  <si>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</si>
  <si>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</si>
  <si>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</si>
  <si>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</si>
  <si>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</si>
  <si>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</si>
  <si>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</si>
  <si>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</si>
  <si>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</si>
  <si>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</si>
  <si>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</si>
  <si>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</si>
  <si>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</si>
  <si>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</si>
  <si>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</si>
  <si>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</si>
  <si>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</si>
  <si>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</si>
  <si>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</si>
  <si>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</si>
  <si>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</si>
  <si>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</si>
  <si>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</si>
  <si>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</si>
  <si>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</si>
  <si>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</si>
  <si>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</si>
  <si>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</si>
  <si>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</si>
  <si>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</si>
  <si>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</si>
  <si>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</si>
  <si>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</si>
  <si>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</si>
  <si>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</si>
  <si>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</si>
  <si>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</si>
  <si>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</si>
  <si>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</si>
  <si>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</si>
  <si>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</si>
  <si>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</si>
  <si>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</si>
  <si>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</si>
  <si>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</si>
  <si>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</si>
  <si>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</si>
  <si>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</si>
  <si>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</si>
  <si>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</si>
  <si>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</si>
  <si>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</si>
  <si>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</si>
  <si>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</si>
  <si>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</si>
  <si>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</si>
  <si>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</si>
  <si>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</si>
  <si>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</si>
  <si>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</si>
  <si>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</si>
  <si>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</si>
  <si>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</si>
  <si>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</si>
  <si>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</si>
  <si>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</si>
  <si>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</si>
  <si>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</si>
  <si>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</si>
  <si>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</si>
  <si>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</si>
  <si>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</si>
  <si>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</si>
  <si>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</si>
  <si>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</si>
  <si>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</si>
  <si>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</si>
  <si>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</si>
  <si>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</si>
  <si>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</si>
  <si>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</si>
  <si>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</si>
  <si>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</si>
  <si>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</si>
  <si>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</si>
  <si>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</si>
  <si>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</si>
  <si>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</si>
  <si>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</si>
  <si>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</si>
  <si>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</si>
  <si>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</si>
  <si>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</si>
  <si>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</si>
  <si>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</si>
  <si>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</si>
  <si>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</si>
  <si>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</si>
  <si>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</si>
  <si>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</si>
  <si>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</si>
  <si>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</si>
  <si>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</si>
  <si>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</si>
  <si>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</si>
  <si>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</si>
  <si>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</si>
  <si>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</si>
  <si>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</si>
  <si>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</si>
  <si>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</si>
  <si>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</si>
  <si>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</si>
  <si>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</si>
  <si>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</si>
  <si>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</si>
  <si>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</si>
  <si>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</si>
  <si>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</si>
  <si>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</si>
  <si>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</si>
  <si>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</si>
  <si>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</si>
  <si>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</si>
  <si>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</si>
  <si>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</si>
  <si>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</si>
  <si>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</si>
  <si>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</si>
  <si>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</si>
  <si>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</si>
  <si>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</si>
  <si>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</si>
  <si>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</si>
  <si>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</si>
  <si>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</si>
  <si>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</si>
  <si>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</si>
  <si>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</si>
  <si>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</si>
  <si>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</si>
  <si>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</si>
  <si>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</si>
  <si>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</si>
  <si>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</si>
  <si>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</si>
  <si>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</si>
  <si>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</si>
  <si>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</si>
  <si>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</si>
  <si>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</si>
  <si>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</si>
  <si>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</si>
  <si>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</si>
  <si>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</si>
  <si>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</si>
  <si>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</si>
  <si>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</si>
  <si>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</si>
  <si>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</si>
  <si>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</si>
  <si>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</si>
  <si>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</si>
  <si>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</si>
  <si>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</si>
  <si>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</si>
  <si>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</si>
  <si>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</si>
  <si>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</si>
  <si>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</si>
  <si>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</si>
  <si>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</si>
  <si>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</si>
  <si>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</si>
  <si>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</si>
  <si>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</si>
  <si>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</si>
  <si>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</si>
  <si>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</si>
  <si>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</si>
  <si>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</si>
  <si>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</si>
  <si>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</si>
  <si>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</si>
  <si>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</si>
  <si>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</si>
  <si>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</si>
  <si>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</si>
  <si>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</si>
  <si>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</si>
  <si>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</si>
  <si>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</si>
  <si>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</si>
  <si>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</si>
  <si>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</si>
  <si>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</si>
  <si>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</si>
  <si>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</si>
  <si>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</si>
  <si>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</si>
  <si>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</si>
  <si>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</si>
  <si>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</si>
  <si>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</si>
  <si>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</si>
  <si>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</si>
  <si>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</si>
  <si>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</si>
  <si>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</si>
  <si>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</si>
  <si>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</si>
  <si>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</si>
  <si>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</si>
  <si>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</si>
  <si>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</si>
  <si>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</si>
  <si>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</si>
  <si>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</si>
  <si>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</si>
  <si>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</si>
  <si>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</si>
  <si>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</si>
  <si>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</si>
  <si>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</si>
  <si>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</si>
  <si>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</si>
  <si>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</si>
  <si>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</si>
  <si>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</si>
  <si>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</si>
  <si>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</si>
  <si>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</si>
  <si>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</si>
  <si>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</si>
  <si>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</si>
  <si>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</si>
  <si>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</si>
  <si>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</si>
  <si>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</si>
  <si>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</si>
  <si>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</si>
  <si>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</si>
  <si>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</si>
  <si>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</si>
  <si>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</si>
  <si>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</si>
  <si>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</si>
  <si>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</si>
  <si>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</si>
  <si>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</si>
  <si>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</si>
  <si>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</si>
  <si>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</si>
  <si>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</si>
  <si>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</si>
  <si>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</si>
  <si>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</si>
  <si>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</si>
  <si>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</si>
  <si>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</si>
  <si>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</si>
  <si>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</si>
  <si>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</si>
  <si>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</si>
  <si>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</si>
  <si>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</si>
  <si>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</si>
  <si>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</si>
  <si>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</si>
  <si>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</si>
  <si>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</si>
  <si>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</si>
  <si>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</si>
  <si>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</si>
  <si>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</si>
  <si>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</si>
  <si>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</si>
  <si>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</si>
  <si>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</si>
  <si>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</si>
  <si>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</si>
  <si>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</si>
  <si>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</si>
  <si>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</si>
  <si>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</si>
  <si>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</si>
  <si>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</si>
  <si>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</si>
  <si>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</si>
  <si>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</si>
  <si>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</si>
  <si>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</si>
  <si>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</si>
  <si>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</si>
  <si>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</si>
  <si>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</si>
  <si>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</si>
  <si>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</si>
  <si>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</si>
  <si>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</si>
  <si>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</si>
  <si>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</si>
  <si>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</si>
  <si>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</si>
  <si>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</si>
  <si>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</si>
  <si>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</si>
  <si>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</si>
  <si>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</si>
  <si>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</si>
  <si>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</si>
  <si>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</si>
  <si>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</si>
  <si>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</si>
  <si>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</si>
  <si>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</si>
  <si>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</si>
  <si>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</si>
  <si>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</si>
  <si>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</si>
  <si>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</si>
  <si>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</si>
  <si>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</si>
  <si>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</si>
  <si>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</si>
  <si>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</si>
  <si>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</si>
  <si>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</si>
  <si>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</si>
  <si>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</si>
  <si>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</si>
  <si>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</si>
  <si>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</si>
  <si>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</si>
  <si>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</si>
  <si>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</si>
  <si>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</si>
  <si>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</si>
  <si>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</si>
  <si>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</si>
  <si>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</si>
  <si>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</si>
  <si>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</si>
  <si>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</si>
  <si>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</si>
  <si>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</si>
  <si>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</si>
  <si>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</si>
  <si>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</si>
  <si>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</si>
  <si>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</si>
  <si>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</si>
  <si>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</si>
  <si>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</si>
  <si>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</si>
  <si>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</si>
  <si>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</si>
  <si>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</si>
  <si>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</si>
  <si>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</si>
  <si>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</si>
  <si>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</si>
  <si>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</si>
  <si>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</si>
  <si>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</si>
  <si>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</si>
  <si>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</si>
  <si>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</si>
  <si>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</si>
  <si>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</si>
  <si>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</si>
  <si>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</si>
  <si>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</si>
  <si>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</si>
  <si>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</si>
  <si>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</si>
  <si>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</si>
  <si>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</si>
  <si>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</si>
  <si>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</si>
  <si>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</si>
  <si>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</si>
  <si>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</si>
  <si>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</si>
  <si>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</si>
  <si>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</si>
  <si>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</si>
  <si>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</si>
  <si>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</si>
  <si>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</si>
  <si>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</si>
  <si>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</si>
  <si>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</si>
  <si>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</si>
  <si>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</si>
  <si>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</si>
  <si>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</si>
  <si>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</si>
  <si>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</si>
  <si>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</si>
  <si>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</si>
  <si>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</si>
  <si>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</si>
  <si>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</si>
  <si>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</si>
  <si>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</si>
  <si>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</si>
  <si>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</si>
  <si>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</si>
  <si>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</si>
  <si>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</si>
  <si>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</si>
  <si>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</si>
  <si>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</si>
  <si>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</si>
  <si>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</si>
  <si>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</si>
  <si>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</si>
  <si>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</si>
  <si>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</si>
  <si>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</si>
  <si>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</si>
  <si>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</si>
  <si>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</si>
  <si>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</si>
  <si>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</si>
  <si>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</si>
  <si>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</si>
  <si>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</si>
  <si>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</si>
  <si>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</si>
  <si>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</si>
  <si>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</si>
  <si>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</si>
  <si>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</si>
  <si>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</si>
  <si>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</si>
  <si>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</si>
  <si>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</si>
  <si>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</si>
  <si>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</si>
  <si>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</si>
  <si>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</si>
  <si>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</si>
  <si>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</si>
  <si>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</si>
  <si>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</si>
  <si>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</si>
  <si>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</si>
  <si>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</si>
  <si>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</si>
  <si>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</si>
  <si>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</si>
  <si>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</si>
  <si>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</si>
  <si>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</si>
  <si>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</si>
  <si>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</si>
  <si>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</si>
  <si>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</si>
  <si>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</si>
  <si>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</si>
  <si>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</si>
  <si>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</si>
  <si>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</si>
  <si>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</si>
  <si>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</si>
  <si>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</si>
  <si>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</si>
  <si>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</si>
  <si>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</si>
  <si>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</si>
  <si>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</si>
  <si>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</si>
  <si>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</si>
  <si>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</si>
  <si>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</si>
  <si>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</si>
  <si>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</si>
  <si>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</si>
  <si>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</si>
  <si>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</si>
  <si>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</si>
  <si>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</si>
  <si>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</si>
  <si>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</si>
  <si>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</si>
  <si>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</si>
  <si>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</si>
  <si>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</si>
  <si>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</si>
  <si>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</si>
  <si>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</si>
  <si>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</si>
  <si>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</si>
  <si>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</si>
  <si>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</si>
  <si>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</si>
  <si>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</si>
  <si>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</si>
  <si>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</si>
  <si>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</si>
  <si>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</si>
  <si>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</si>
  <si>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</si>
  <si>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</si>
  <si>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</si>
  <si>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</si>
  <si>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</si>
  <si>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</si>
  <si>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</si>
  <si>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</si>
  <si>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</si>
  <si>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</si>
  <si>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</si>
  <si>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</si>
  <si>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</si>
  <si>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</si>
  <si>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</si>
  <si>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</si>
  <si>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</si>
  <si>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</si>
  <si>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</si>
  <si>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</si>
  <si>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</si>
  <si>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</si>
  <si>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</si>
  <si>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</si>
  <si>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</si>
  <si>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</si>
  <si>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</si>
  <si>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</si>
  <si>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</si>
  <si>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</si>
  <si>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</si>
  <si>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</si>
  <si>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</si>
  <si>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</si>
  <si>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</si>
  <si>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</si>
  <si>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</si>
  <si>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</si>
  <si>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</si>
  <si>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</si>
  <si>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</si>
  <si>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</si>
  <si>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</si>
  <si>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</si>
  <si>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</si>
  <si>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</si>
  <si>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</si>
  <si>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</si>
  <si>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</si>
  <si>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</si>
  <si>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</si>
  <si>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</si>
  <si>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</si>
  <si>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</si>
  <si>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</si>
  <si>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</si>
  <si>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</si>
  <si>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</si>
  <si>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</si>
  <si>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</si>
  <si>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</si>
  <si>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</si>
  <si>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</si>
  <si>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</si>
  <si>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</si>
  <si>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</si>
  <si>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</si>
  <si>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</si>
  <si>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</si>
  <si>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</si>
  <si>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</si>
  <si>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</si>
  <si>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</si>
  <si>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</si>
  <si>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</si>
  <si>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</si>
  <si>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</si>
  <si>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</si>
  <si>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</si>
  <si>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</si>
  <si>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</si>
  <si>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</si>
  <si>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</si>
  <si>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</si>
  <si>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</si>
  <si>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</si>
  <si>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</si>
  <si>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</si>
  <si>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</si>
  <si>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</si>
  <si>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</si>
  <si>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</si>
  <si>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</si>
  <si>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</si>
  <si>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</si>
  <si>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</si>
  <si>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</si>
  <si>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</si>
  <si>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</si>
  <si>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</si>
  <si>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</si>
  <si>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</si>
  <si>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</si>
  <si>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</si>
  <si>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</si>
  <si>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</si>
  <si>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</si>
  <si>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</si>
  <si>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</si>
  <si>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</si>
  <si>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</si>
  <si>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</si>
  <si>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</si>
  <si>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</si>
  <si>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</si>
  <si>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</si>
  <si>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</si>
  <si>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</si>
  <si>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</si>
  <si>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</si>
  <si>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</si>
  <si>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</si>
  <si>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</si>
  <si>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</si>
  <si>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</si>
  <si>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</si>
  <si>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</si>
  <si>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</si>
  <si>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</si>
  <si>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</si>
  <si>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</si>
  <si>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</si>
  <si>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</si>
  <si>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</si>
  <si>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</si>
  <si>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</si>
  <si>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</si>
  <si>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</si>
  <si>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</si>
  <si>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</si>
  <si>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</si>
  <si>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</si>
  <si>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</si>
  <si>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</si>
  <si>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</si>
  <si>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</si>
  <si>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</si>
  <si>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</si>
  <si>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</si>
  <si>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</si>
  <si>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</si>
  <si>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</si>
  <si>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</si>
  <si>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</si>
  <si>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</si>
  <si>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</si>
  <si>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</si>
  <si>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</si>
  <si>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</si>
  <si>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</si>
  <si>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</si>
  <si>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</si>
  <si>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</si>
  <si>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</si>
  <si>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</si>
  <si>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</si>
  <si>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</si>
  <si>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</si>
  <si>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</si>
  <si>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</si>
  <si>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</si>
  <si>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</si>
  <si>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</si>
  <si>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</si>
  <si>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</si>
  <si>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</si>
  <si>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</si>
  <si>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</si>
  <si>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</si>
  <si>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</si>
  <si>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</si>
  <si>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</si>
  <si>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</si>
  <si>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</si>
  <si>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</si>
  <si>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</si>
  <si>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</si>
  <si>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</si>
  <si>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</si>
  <si>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</si>
  <si>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</si>
  <si>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</si>
  <si>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</si>
  <si>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</si>
  <si>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</si>
  <si>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</si>
  <si>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</si>
  <si>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</si>
  <si>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</si>
  <si>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</si>
  <si>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</si>
  <si>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</si>
  <si>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</si>
  <si>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</si>
  <si>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</si>
  <si>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</si>
  <si>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</si>
  <si>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</si>
  <si>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</si>
  <si>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</si>
  <si>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</si>
  <si>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</si>
  <si>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</si>
  <si>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</si>
  <si>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</si>
  <si>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</si>
  <si>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</si>
  <si>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</si>
  <si>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</si>
  <si>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</si>
  <si>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</si>
  <si>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</si>
  <si>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</si>
  <si>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</si>
  <si>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</si>
  <si>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</si>
  <si>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</si>
  <si>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</si>
  <si>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</si>
  <si>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</si>
  <si>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</si>
  <si>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</si>
  <si>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</si>
  <si>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</si>
  <si>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</si>
  <si>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</si>
  <si>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</si>
  <si>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</si>
  <si>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</si>
  <si>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</si>
  <si>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</si>
  <si>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</si>
  <si>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</si>
  <si>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</si>
  <si>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</si>
  <si>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</si>
  <si>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</si>
  <si>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</si>
  <si>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</si>
  <si>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</si>
  <si>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</si>
  <si>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</si>
  <si>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</si>
  <si>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</si>
  <si>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</si>
  <si>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</si>
  <si>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</si>
  <si>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</si>
  <si>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</si>
  <si>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</si>
  <si>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</si>
  <si>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</si>
  <si>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</si>
  <si>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</si>
  <si>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</si>
  <si>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</si>
  <si>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</si>
  <si>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</si>
  <si>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</si>
  <si>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</si>
  <si>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</si>
  <si>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</si>
  <si>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</si>
  <si>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</si>
  <si>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</si>
  <si>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</si>
  <si>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</si>
  <si>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</si>
  <si>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</si>
  <si>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</si>
  <si>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</si>
  <si>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</si>
  <si>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</si>
  <si>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</si>
  <si>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</si>
  <si>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</si>
  <si>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</si>
  <si>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</si>
  <si>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</si>
  <si>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</si>
  <si>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</si>
  <si>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</si>
  <si>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</si>
  <si>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</si>
  <si>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</si>
  <si>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</si>
  <si>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</si>
  <si>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</si>
  <si>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</si>
  <si>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</si>
  <si>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</si>
  <si>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</si>
  <si>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</si>
  <si>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</si>
  <si>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</si>
  <si>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</si>
  <si>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</si>
  <si>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</si>
  <si>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</si>
  <si>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</si>
  <si>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</si>
  <si>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</si>
  <si>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</si>
  <si>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</si>
  <si>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</si>
  <si>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</si>
  <si>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</si>
  <si>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</si>
  <si>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</si>
  <si>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</si>
  <si>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</si>
  <si>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</si>
  <si>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</si>
  <si>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</si>
  <si>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</si>
  <si>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</si>
  <si>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</si>
  <si>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</si>
  <si>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</si>
  <si>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</si>
  <si>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</si>
  <si>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</si>
  <si>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</si>
  <si>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</si>
  <si>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</si>
  <si>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</si>
  <si>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</si>
  <si>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</si>
  <si>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</si>
  <si>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</si>
  <si>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</si>
  <si>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</si>
  <si>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</si>
  <si>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</si>
  <si>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</si>
  <si>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</si>
  <si>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</si>
  <si>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</si>
  <si>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</si>
  <si>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</si>
  <si>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</si>
  <si>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</si>
  <si>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</si>
  <si>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</si>
  <si>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</si>
  <si>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</si>
  <si>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</si>
  <si>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</si>
  <si>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</si>
  <si>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</si>
  <si>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</si>
  <si>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</si>
  <si>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</si>
  <si>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</si>
  <si>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</si>
  <si>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</si>
  <si>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</si>
  <si>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</si>
  <si>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</si>
  <si>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</si>
  <si>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</si>
  <si>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</si>
  <si>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</si>
  <si>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</si>
  <si>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</si>
  <si>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</si>
  <si>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</si>
  <si>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</si>
  <si>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</si>
  <si>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</si>
  <si>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</si>
  <si>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</si>
  <si>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</si>
  <si>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</si>
  <si>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</si>
  <si>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</si>
  <si>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</si>
  <si>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</si>
  <si>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</si>
  <si>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</si>
  <si>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</si>
  <si>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</si>
  <si>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</si>
  <si>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</si>
  <si>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</si>
  <si>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</si>
  <si>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</si>
  <si>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</si>
  <si>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</si>
  <si>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</si>
  <si>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</si>
  <si>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</si>
  <si>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</si>
  <si>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</si>
  <si>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</si>
  <si>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</si>
  <si>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</si>
  <si>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</si>
  <si>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</si>
  <si>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</si>
  <si>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</si>
  <si>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</si>
  <si>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</si>
  <si>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</si>
  <si>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</si>
  <si>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</si>
  <si>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</si>
  <si>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</si>
  <si>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</si>
  <si>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</si>
  <si>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</si>
  <si>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</si>
  <si>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</si>
  <si>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</si>
  <si>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</si>
  <si>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</si>
  <si>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</si>
  <si>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</si>
  <si>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</si>
  <si>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</si>
  <si>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</si>
  <si>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</si>
  <si>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</si>
  <si>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</si>
  <si>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</si>
  <si>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</si>
  <si>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</si>
  <si>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</si>
  <si>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</si>
  <si>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</si>
  <si>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</si>
  <si>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</si>
  <si>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</si>
  <si>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</si>
  <si>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</si>
  <si>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</si>
  <si>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</si>
  <si>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</si>
  <si>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</si>
  <si>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</si>
  <si>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</si>
  <si>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</si>
  <si>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</si>
  <si>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</si>
  <si>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</si>
  <si>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</si>
  <si>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</si>
  <si>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</si>
  <si>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</si>
  <si>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</si>
  <si>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</si>
  <si>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</si>
  <si>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</si>
  <si>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</si>
  <si>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</si>
  <si>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</si>
  <si>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</si>
  <si>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</si>
  <si>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</si>
  <si>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</si>
  <si>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</si>
  <si>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</si>
  <si>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</si>
  <si>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</si>
  <si>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</si>
  <si>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</si>
  <si>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</si>
  <si>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</si>
  <si>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</si>
  <si>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</si>
  <si>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</si>
  <si>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</si>
  <si>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</si>
  <si>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</si>
  <si>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</si>
  <si>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</si>
  <si>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</si>
  <si>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</si>
  <si>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</si>
  <si>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</si>
  <si>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</si>
  <si>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</si>
  <si>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</si>
  <si>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</si>
  <si>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</si>
  <si>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</si>
  <si>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</si>
  <si>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</si>
  <si>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</si>
  <si>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</si>
  <si>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</si>
  <si>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</si>
  <si>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</si>
  <si>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</si>
  <si>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</si>
  <si>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</si>
  <si>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</si>
  <si>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</si>
  <si>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</si>
  <si>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</si>
  <si>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</si>
  <si>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</si>
  <si>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</si>
  <si>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</si>
  <si>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</si>
  <si>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</si>
  <si>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</si>
  <si>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</si>
  <si>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</si>
  <si>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</si>
  <si>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</si>
  <si>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</si>
  <si>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</si>
  <si>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</si>
  <si>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</si>
  <si>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</si>
  <si>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</si>
  <si>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</si>
  <si>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</si>
  <si>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</si>
  <si>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</si>
  <si>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</si>
  <si>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</si>
  <si>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</si>
  <si>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</si>
  <si>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</si>
  <si>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</si>
  <si>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</si>
  <si>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</si>
  <si>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</si>
  <si>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</si>
  <si>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</si>
  <si>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</si>
  <si>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</si>
  <si>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</si>
  <si>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</si>
  <si>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</si>
  <si>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</si>
  <si>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</si>
  <si>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</si>
  <si>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</si>
  <si>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</si>
  <si>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</si>
  <si>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</si>
  <si>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</si>
  <si>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</si>
  <si>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</si>
  <si>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</si>
  <si>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</si>
  <si>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</si>
  <si>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</si>
  <si>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</si>
  <si>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</si>
  <si>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</si>
  <si>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</si>
  <si>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</si>
  <si>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</si>
  <si>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</si>
  <si>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</si>
  <si>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</si>
  <si>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</si>
  <si>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</si>
  <si>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</si>
  <si>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</si>
  <si>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</si>
  <si>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</si>
  <si>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</si>
  <si>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</si>
  <si>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</si>
  <si>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</si>
  <si>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</si>
  <si>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</si>
  <si>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</si>
  <si>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</si>
  <si>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</si>
  <si>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</si>
  <si>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</si>
  <si>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</si>
  <si>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</si>
  <si>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</si>
  <si>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</si>
  <si>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</si>
  <si>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</si>
  <si>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</si>
  <si>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</si>
  <si>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</si>
  <si>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</si>
  <si>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</si>
  <si>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</si>
  <si>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</si>
  <si>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</si>
  <si>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</si>
  <si>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</si>
  <si>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</si>
  <si>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</si>
  <si>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</si>
  <si>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</si>
  <si>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</si>
  <si>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</si>
  <si>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</si>
  <si>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</si>
  <si>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</si>
  <si>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</si>
  <si>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</si>
  <si>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</si>
  <si>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</si>
  <si>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</si>
  <si>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</si>
  <si>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</si>
  <si>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</si>
  <si>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</si>
  <si>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</si>
  <si>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</si>
  <si>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</si>
  <si>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</si>
  <si>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</si>
  <si>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</si>
  <si>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</si>
  <si>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</si>
  <si>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</si>
  <si>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</si>
  <si>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</si>
  <si>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</si>
  <si>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</si>
  <si>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</si>
  <si>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</si>
  <si>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</si>
  <si>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</si>
  <si>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</si>
  <si>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</si>
  <si>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</si>
  <si>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</si>
  <si>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</si>
  <si>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</si>
  <si>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</si>
  <si>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</si>
  <si>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</si>
  <si>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</si>
  <si>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</si>
  <si>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</si>
  <si>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</si>
  <si>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</si>
  <si>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</si>
  <si>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</si>
  <si>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</si>
  <si>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</si>
  <si>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</si>
  <si>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</si>
  <si>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</si>
  <si>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</si>
  <si>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</si>
  <si>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</si>
  <si>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</si>
  <si>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</si>
  <si>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</si>
  <si>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</si>
  <si>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</si>
  <si>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</si>
  <si>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</si>
  <si>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</si>
  <si>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</si>
  <si>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</si>
  <si>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</si>
  <si>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</si>
  <si>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</si>
  <si>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</si>
  <si>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</si>
  <si>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</si>
  <si>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</si>
  <si>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</si>
  <si>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</si>
  <si>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</si>
  <si>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</si>
  <si>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</si>
  <si>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</si>
  <si>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</si>
  <si>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</si>
  <si>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</si>
  <si>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</si>
  <si>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</si>
  <si>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</si>
  <si>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</si>
  <si>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</si>
  <si>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</si>
  <si>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</si>
  <si>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</si>
  <si>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</si>
  <si>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</si>
  <si>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</si>
  <si>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</si>
  <si>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</si>
  <si>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</si>
  <si>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</si>
  <si>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</si>
  <si>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</si>
  <si>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</si>
  <si>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</si>
  <si>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</si>
  <si>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</si>
  <si>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</si>
  <si>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</si>
  <si>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</si>
  <si>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</si>
  <si>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</si>
  <si>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</si>
  <si>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</si>
  <si>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</si>
  <si>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</si>
  <si>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</si>
  <si>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</si>
  <si>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</si>
  <si>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</si>
  <si>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</si>
  <si>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</si>
  <si>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</si>
  <si>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</si>
  <si>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</si>
  <si>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</si>
  <si>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</si>
  <si>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</si>
  <si>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</si>
  <si>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</si>
  <si>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</si>
  <si>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</si>
  <si>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</si>
  <si>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</si>
  <si>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</si>
  <si>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</si>
  <si>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</si>
  <si>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</si>
  <si>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</si>
  <si>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</si>
  <si>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</si>
  <si>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</si>
  <si>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</si>
  <si>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</si>
  <si>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</si>
  <si>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</si>
  <si>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</si>
  <si>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</si>
  <si>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</si>
  <si>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</si>
  <si>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</si>
  <si>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</si>
  <si>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</si>
  <si>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</si>
  <si>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</si>
  <si>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</si>
  <si>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</si>
  <si>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</si>
  <si>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</si>
  <si>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</si>
  <si>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</si>
  <si>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</si>
  <si>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</si>
  <si>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</si>
  <si>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</si>
  <si>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</si>
  <si>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</si>
  <si>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</si>
  <si>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</si>
  <si>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</si>
  <si>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</si>
  <si>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</si>
  <si>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</si>
  <si>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</si>
  <si>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</si>
  <si>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</si>
  <si>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</si>
  <si>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</si>
  <si>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</si>
  <si>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</si>
  <si>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</si>
  <si>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</si>
  <si>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</si>
  <si>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</si>
  <si>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</si>
  <si>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</si>
  <si>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</si>
  <si>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</si>
  <si>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</si>
  <si>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</si>
  <si>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</si>
  <si>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</si>
  <si>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</si>
  <si>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</si>
  <si>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</si>
  <si>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</si>
  <si>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</si>
  <si>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</si>
  <si>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</si>
  <si>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</si>
  <si>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</si>
  <si>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</si>
  <si>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</si>
  <si>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</si>
  <si>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</si>
  <si>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</si>
  <si>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</si>
  <si>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</si>
  <si>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</si>
  <si>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</si>
  <si>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</si>
  <si>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</si>
  <si>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</si>
  <si>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</si>
  <si>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</si>
  <si>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</si>
  <si>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</si>
  <si>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</si>
  <si>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</si>
  <si>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</si>
  <si>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</si>
  <si>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</si>
  <si>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</si>
  <si>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</si>
  <si>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</si>
  <si>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</si>
  <si>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</si>
  <si>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</si>
  <si>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</si>
  <si>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</si>
  <si>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</si>
  <si>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</si>
  <si>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</si>
  <si>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</si>
  <si>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</si>
  <si>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</si>
  <si>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</si>
  <si>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</si>
  <si>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</si>
  <si>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</si>
  <si>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</si>
  <si>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</si>
  <si>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</si>
  <si>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</si>
  <si>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</si>
  <si>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</si>
  <si>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</si>
  <si>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</si>
  <si>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</si>
  <si>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</si>
  <si>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</si>
  <si>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</si>
  <si>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</si>
  <si>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</si>
  <si>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</si>
  <si>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</si>
  <si>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</si>
  <si>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</si>
  <si>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</si>
  <si>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</si>
  <si>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</si>
  <si>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</si>
  <si>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</si>
  <si>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</si>
  <si>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</si>
  <si>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</si>
  <si>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</si>
  <si>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</si>
  <si>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</si>
  <si>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</si>
  <si>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</si>
  <si>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</si>
  <si>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</si>
  <si>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</si>
  <si>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</si>
  <si>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</si>
  <si>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</si>
  <si>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</si>
  <si>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</si>
  <si>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</si>
  <si>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</si>
  <si>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</si>
  <si>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</si>
  <si>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</si>
  <si>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</si>
  <si>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</si>
  <si>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</si>
  <si>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</si>
  <si>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</si>
  <si>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</si>
  <si>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</si>
  <si>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</si>
  <si>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</si>
  <si>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</si>
  <si>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</si>
  <si>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</si>
  <si>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</si>
  <si>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</si>
  <si>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</si>
  <si>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</si>
  <si>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</si>
  <si>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</si>
  <si>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</si>
  <si>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</si>
  <si>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</si>
  <si>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</si>
  <si>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</si>
  <si>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</si>
  <si>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</si>
  <si>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</si>
  <si>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</si>
  <si>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</si>
  <si>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</si>
  <si>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</si>
  <si>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</si>
  <si>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</si>
  <si>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</si>
  <si>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</si>
  <si>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</si>
  <si>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</si>
  <si>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</si>
  <si>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</si>
  <si>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</si>
  <si>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</si>
  <si>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</si>
  <si>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</si>
  <si>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</si>
  <si>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</si>
  <si>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</si>
  <si>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</si>
  <si>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</si>
  <si>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</si>
  <si>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</si>
  <si>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</si>
  <si>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</si>
  <si>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</si>
  <si>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</si>
  <si>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</si>
  <si>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</si>
  <si>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</si>
  <si>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</si>
  <si>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</si>
  <si>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</si>
  <si>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</si>
  <si>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</si>
  <si>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</si>
  <si>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</si>
  <si>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</si>
  <si>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</si>
  <si>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</si>
  <si>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</si>
  <si>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</si>
  <si>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</si>
  <si>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</si>
  <si>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</si>
  <si>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</si>
  <si>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</si>
  <si>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</si>
  <si>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</si>
  <si>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</si>
  <si>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</si>
  <si>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</si>
  <si>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</si>
  <si>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</si>
  <si>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</si>
  <si>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</si>
  <si>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</si>
  <si>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</si>
  <si>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</si>
  <si>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</si>
  <si>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</si>
  <si>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</si>
  <si>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</si>
  <si>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</si>
  <si>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</si>
  <si>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</si>
  <si>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</si>
  <si>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</si>
  <si>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</si>
  <si>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</si>
  <si>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</si>
  <si>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</si>
  <si>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</si>
  <si>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</si>
  <si>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</si>
  <si>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</si>
  <si>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</si>
  <si>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</si>
  <si>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</si>
  <si>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</si>
  <si>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</si>
  <si>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</si>
  <si>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</si>
  <si>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</si>
  <si>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</si>
  <si>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</si>
  <si>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</si>
  <si>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</si>
  <si>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</si>
  <si>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</si>
  <si>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</si>
  <si>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</si>
  <si>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</si>
  <si>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</si>
  <si>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</si>
  <si>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</si>
  <si>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</si>
  <si>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</si>
  <si>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</si>
  <si>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</si>
  <si>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</si>
  <si>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</si>
  <si>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</si>
  <si>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</si>
  <si>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</si>
  <si>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</si>
  <si>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</si>
  <si>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</si>
  <si>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</si>
  <si>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</si>
  <si>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</si>
  <si>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</si>
  <si>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</si>
  <si>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</si>
  <si>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</si>
  <si>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</si>
  <si>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</si>
  <si>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</si>
  <si>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</si>
  <si>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</si>
  <si>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</si>
  <si>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</si>
  <si>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</si>
  <si>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</si>
  <si>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</si>
  <si>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</si>
  <si>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</si>
  <si>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</si>
  <si>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</si>
  <si>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</si>
  <si>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</si>
  <si>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</si>
  <si>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</si>
  <si>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</si>
  <si>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</si>
  <si>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</si>
  <si>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</si>
  <si>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</si>
  <si>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</si>
  <si>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</si>
  <si>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</si>
  <si>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</si>
  <si>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</si>
  <si>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</si>
  <si>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</si>
  <si>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</si>
  <si>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</si>
  <si>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</si>
  <si>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</si>
  <si>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</si>
  <si>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</si>
  <si>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</si>
  <si>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</si>
  <si>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</si>
  <si>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</si>
  <si>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</si>
  <si>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</si>
  <si>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</si>
  <si>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</si>
  <si>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</si>
  <si>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</si>
  <si>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</si>
  <si>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</si>
  <si>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</si>
  <si>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</si>
  <si>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</si>
  <si>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</si>
  <si>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</si>
  <si>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</si>
  <si>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</si>
  <si>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</si>
  <si>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</si>
  <si>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</si>
  <si>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</si>
  <si>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</si>
  <si>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</si>
  <si>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</si>
  <si>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</si>
  <si>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</si>
  <si>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</si>
  <si>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</si>
  <si>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</si>
  <si>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</si>
  <si>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</si>
  <si>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</si>
  <si>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</si>
  <si>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</si>
  <si>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</si>
  <si>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</si>
  <si>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</si>
  <si>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</si>
  <si>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</si>
  <si>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</si>
  <si>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</si>
  <si>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</si>
  <si>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</si>
  <si>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</si>
  <si>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</si>
  <si>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</si>
  <si>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</si>
  <si>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</si>
  <si>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</si>
  <si>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</si>
  <si>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</si>
  <si>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</si>
  <si>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</si>
  <si>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</si>
  <si>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</si>
  <si>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</si>
  <si>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</si>
  <si>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</si>
  <si>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</si>
  <si>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</si>
  <si>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</si>
  <si>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</si>
  <si>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</si>
  <si>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</si>
  <si>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</si>
  <si>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</si>
  <si>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</si>
  <si>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</si>
  <si>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</si>
  <si>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</si>
  <si>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</si>
  <si>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</si>
  <si>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</si>
  <si>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</si>
  <si>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</si>
  <si>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</si>
  <si>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</si>
  <si>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</si>
  <si>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</si>
  <si>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</si>
  <si>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</si>
  <si>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</si>
  <si>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</si>
  <si>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</si>
  <si>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</si>
  <si>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</si>
  <si>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</si>
  <si>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</si>
  <si>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</si>
  <si>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</si>
  <si>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</si>
  <si>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</si>
  <si>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</si>
  <si>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</si>
  <si>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</si>
  <si>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</si>
  <si>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</si>
  <si>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</si>
  <si>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</si>
  <si>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</si>
  <si>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</si>
  <si>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</si>
  <si>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</si>
  <si>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</si>
  <si>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</si>
  <si>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</si>
  <si>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</si>
  <si>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</si>
  <si>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</si>
  <si>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</si>
  <si>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</si>
  <si>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</si>
  <si>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</si>
  <si>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</si>
  <si>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</si>
  <si>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</si>
  <si>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</si>
  <si>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</si>
  <si>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</si>
  <si>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</si>
  <si>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</si>
  <si>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</si>
  <si>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</si>
  <si>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</si>
  <si>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</si>
  <si>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</si>
  <si>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</si>
  <si>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</si>
  <si>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</si>
  <si>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</si>
  <si>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</si>
  <si>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</si>
  <si>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</si>
  <si>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</si>
  <si>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</si>
  <si>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</si>
  <si>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</si>
  <si>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</si>
  <si>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</si>
  <si>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</si>
  <si>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</si>
  <si>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</si>
  <si>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</si>
  <si>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</si>
  <si>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</si>
  <si>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</si>
  <si>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</si>
  <si>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</si>
  <si>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</si>
  <si>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</si>
  <si>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</si>
  <si>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</si>
  <si>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</si>
  <si>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</si>
  <si>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</si>
  <si>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</si>
  <si>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</si>
  <si>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</si>
  <si>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</si>
  <si>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</si>
  <si>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</si>
  <si>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</si>
  <si>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</si>
  <si>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</si>
  <si>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</si>
  <si>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</si>
  <si>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</si>
  <si>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</si>
  <si>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</si>
  <si>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</si>
  <si>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</si>
  <si>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</si>
  <si>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</si>
  <si>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</si>
  <si>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</si>
  <si>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</si>
  <si>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</si>
  <si>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</si>
  <si>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</si>
  <si>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</si>
  <si>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</si>
  <si>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</si>
  <si>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</si>
  <si>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</si>
  <si>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</si>
  <si>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</si>
  <si>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</si>
  <si>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</si>
  <si>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</si>
  <si>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</si>
  <si>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</si>
  <si>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</si>
  <si>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</si>
  <si>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</si>
  <si>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</si>
  <si>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</si>
  <si>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</si>
  <si>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</si>
  <si>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</si>
  <si>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</si>
  <si>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</si>
  <si>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</si>
  <si>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</si>
  <si>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</si>
  <si>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</si>
  <si>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</si>
  <si>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</si>
  <si>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</si>
  <si>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</si>
  <si>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</si>
  <si>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</si>
  <si>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</si>
  <si>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</si>
  <si>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</si>
  <si>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</si>
  <si>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</si>
  <si>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</si>
  <si>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</si>
  <si>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</si>
  <si>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</si>
  <si>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</si>
  <si>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</si>
  <si>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</si>
  <si>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</si>
  <si>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</si>
  <si>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</si>
  <si>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</si>
  <si>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</si>
  <si>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</si>
  <si>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</si>
  <si>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</si>
  <si>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</si>
  <si>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</si>
  <si>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</si>
  <si>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</si>
  <si>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</si>
  <si>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</si>
  <si>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</si>
  <si>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</si>
  <si>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</si>
  <si>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</si>
  <si>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</si>
  <si>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</si>
  <si>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</si>
  <si>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</si>
  <si>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</si>
  <si>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</si>
  <si>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</si>
  <si>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</si>
  <si>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</si>
  <si>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</si>
  <si>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</si>
  <si>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</si>
  <si>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</si>
  <si>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</si>
  <si>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</si>
  <si>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</si>
  <si>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</si>
  <si>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</si>
  <si>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</si>
  <si>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</si>
  <si>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</si>
  <si>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</si>
  <si>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</si>
  <si>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</si>
  <si>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</si>
  <si>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</si>
  <si>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</si>
  <si>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</si>
  <si>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</si>
  <si>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</si>
  <si>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</si>
  <si>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</si>
  <si>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</si>
  <si>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</si>
  <si>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</si>
  <si>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</si>
  <si>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</si>
  <si>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</si>
  <si>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</si>
  <si>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</si>
  <si>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</si>
  <si>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</si>
  <si>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</si>
  <si>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</si>
  <si>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</si>
  <si>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</si>
  <si>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</si>
  <si>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</si>
  <si>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</si>
  <si>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</si>
  <si>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</si>
  <si>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</si>
  <si>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</si>
  <si>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</si>
  <si>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</si>
  <si>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</si>
  <si>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</si>
  <si>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</si>
  <si>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</si>
  <si>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</si>
  <si>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</si>
  <si>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</si>
  <si>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</si>
  <si>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</si>
  <si>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</si>
  <si>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</si>
  <si>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</si>
  <si>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</si>
  <si>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</si>
  <si>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</si>
  <si>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</si>
  <si>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</si>
  <si>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</si>
  <si>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</si>
  <si>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</si>
  <si>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</si>
  <si>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</si>
  <si>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</si>
  <si>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</si>
  <si>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</si>
  <si>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</si>
  <si>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</si>
  <si>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</si>
  <si>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</si>
  <si>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</si>
  <si>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</si>
  <si>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</si>
  <si>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</si>
  <si>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</si>
  <si>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</si>
  <si>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</si>
  <si>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</si>
  <si>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</si>
  <si>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</si>
  <si>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</si>
  <si>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</si>
  <si>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</si>
  <si>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</si>
  <si>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</si>
  <si>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</si>
  <si>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</si>
  <si>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</si>
  <si>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</si>
  <si>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</si>
  <si>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</si>
  <si>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</si>
  <si>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</si>
  <si>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</si>
  <si>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</si>
  <si>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</si>
  <si>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</si>
  <si>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</si>
  <si>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</si>
  <si>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</si>
  <si>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</si>
  <si>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</si>
  <si>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</si>
  <si>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</si>
  <si>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</si>
  <si>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</si>
  <si>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</si>
  <si>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</si>
  <si>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</si>
  <si>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</si>
  <si>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</si>
  <si>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</si>
  <si>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</si>
  <si>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</si>
  <si>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</si>
  <si>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</si>
  <si>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</si>
  <si>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</si>
  <si>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</si>
  <si>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</si>
  <si>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</si>
  <si>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</si>
  <si>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</si>
  <si>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</si>
  <si>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</si>
  <si>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</si>
  <si>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</si>
  <si>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</si>
  <si>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</si>
  <si>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</si>
  <si>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</si>
  <si>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</si>
  <si>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</si>
  <si>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</si>
  <si>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</si>
  <si>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</si>
  <si>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</si>
  <si>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</si>
  <si>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</si>
  <si>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</si>
  <si>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</si>
  <si>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</si>
  <si>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</si>
  <si>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</si>
  <si>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</si>
  <si>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</si>
  <si>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</si>
  <si>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</si>
  <si>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</si>
  <si>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</si>
  <si>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</si>
  <si>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</si>
  <si>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</si>
  <si>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</si>
  <si>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</si>
  <si>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</si>
  <si>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</si>
  <si>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</si>
  <si>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</si>
  <si>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</si>
  <si>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</si>
  <si>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</si>
  <si>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</si>
  <si>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</si>
  <si>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</si>
  <si>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</si>
  <si>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</si>
  <si>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</si>
  <si>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</si>
  <si>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</si>
  <si>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</si>
  <si>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</si>
  <si>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</si>
  <si>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</si>
  <si>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</si>
  <si>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</si>
  <si>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</si>
  <si>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</si>
  <si>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</si>
  <si>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</si>
  <si>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</si>
  <si>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</si>
  <si>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</si>
  <si>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</si>
  <si>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</si>
  <si>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</si>
  <si>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</si>
  <si>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</si>
  <si>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</si>
  <si>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</si>
  <si>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</si>
  <si>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</si>
  <si>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</si>
  <si>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</si>
  <si>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</si>
  <si>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</si>
  <si>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</si>
  <si>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</si>
  <si>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</si>
  <si>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</si>
  <si>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</si>
  <si>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</si>
  <si>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</si>
  <si>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</si>
  <si>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</si>
  <si>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</si>
  <si>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</si>
  <si>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</si>
  <si>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</si>
  <si>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</si>
  <si>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</si>
  <si>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</si>
  <si>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</si>
  <si>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</si>
  <si>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</si>
  <si>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</si>
  <si>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</si>
  <si>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</si>
  <si>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</si>
  <si>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</si>
  <si>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</si>
  <si>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</si>
  <si>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</si>
  <si>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</si>
  <si>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</si>
  <si>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</si>
  <si>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</si>
  <si>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</si>
  <si>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</si>
  <si>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</si>
  <si>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</si>
  <si>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</si>
  <si>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</si>
  <si>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</si>
  <si>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</si>
  <si>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</si>
  <si>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</si>
  <si>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</si>
  <si>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</si>
  <si>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</si>
  <si>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</si>
  <si>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</si>
  <si>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</si>
  <si>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</si>
  <si>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</si>
  <si>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</si>
  <si>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</si>
  <si>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</si>
  <si>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</si>
  <si>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</si>
  <si>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</si>
  <si>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</si>
  <si>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</si>
  <si>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</si>
  <si>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</si>
  <si>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</si>
  <si>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</si>
  <si>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</si>
  <si>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</si>
  <si>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</si>
  <si>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</si>
  <si>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</si>
  <si>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</si>
  <si>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</si>
  <si>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</si>
  <si>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</si>
  <si>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</si>
  <si>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</si>
  <si>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</si>
  <si>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</si>
  <si>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</si>
  <si>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</si>
  <si>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</si>
  <si>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</si>
  <si>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</si>
  <si>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</si>
  <si>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</si>
  <si>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</si>
  <si>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</si>
  <si>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</si>
  <si>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</si>
  <si>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</si>
  <si>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</si>
  <si>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</si>
  <si>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</si>
  <si>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</si>
  <si>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</si>
  <si>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</si>
  <si>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</si>
  <si>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</si>
  <si>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</si>
  <si>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</si>
  <si>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</si>
  <si>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</si>
  <si>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</si>
  <si>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</si>
  <si>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</si>
  <si>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</si>
  <si>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</si>
  <si>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</si>
  <si>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</si>
  <si>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</si>
  <si>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</si>
  <si>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</si>
  <si>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</si>
  <si>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</si>
  <si>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</si>
  <si>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</si>
  <si>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</si>
  <si>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</si>
  <si>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</si>
  <si>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</si>
  <si>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</si>
  <si>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</si>
  <si>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</si>
  <si>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</si>
  <si>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</si>
  <si>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</si>
  <si>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</si>
  <si>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</si>
  <si>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</si>
  <si>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</si>
  <si>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</si>
  <si>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</si>
  <si>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</si>
  <si>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</si>
  <si>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</si>
  <si>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</si>
  <si>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</si>
  <si>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</si>
  <si>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</si>
  <si>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</si>
  <si>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</si>
  <si>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</si>
  <si>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</si>
  <si>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</si>
  <si>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</si>
  <si>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</si>
  <si>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</si>
  <si>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</si>
  <si>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</si>
  <si>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</si>
  <si>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</si>
  <si>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</si>
  <si>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</si>
  <si>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</si>
  <si>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</si>
  <si>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</si>
  <si>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</si>
  <si>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</si>
  <si>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</si>
  <si>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</si>
  <si>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</si>
  <si>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</si>
  <si>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</si>
  <si>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</si>
  <si>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</si>
  <si>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</si>
  <si>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</si>
  <si>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</si>
  <si>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</si>
  <si>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</si>
  <si>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</si>
  <si>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</si>
  <si>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</si>
  <si>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</si>
  <si>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</si>
  <si>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</si>
  <si>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</si>
  <si>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</si>
  <si>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</si>
  <si>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</si>
  <si>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</si>
  <si>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</si>
  <si>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</si>
  <si>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</si>
  <si>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</si>
  <si>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</si>
  <si>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</si>
  <si>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</si>
  <si>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</si>
  <si>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</si>
  <si>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</si>
  <si>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</si>
  <si>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</si>
  <si>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</si>
  <si>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</si>
  <si>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</si>
  <si>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</si>
  <si>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</si>
  <si>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</si>
  <si>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</si>
  <si>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</si>
  <si>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</si>
  <si>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</si>
  <si>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</si>
  <si>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</si>
  <si>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</si>
  <si>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</si>
  <si>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</si>
  <si>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</si>
  <si>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</si>
  <si>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</si>
  <si>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</si>
  <si>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</si>
  <si>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</si>
  <si>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</si>
  <si>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</si>
  <si>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</si>
  <si>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</si>
  <si>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</si>
  <si>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</si>
  <si>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</si>
  <si>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</si>
  <si>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</si>
  <si>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</si>
  <si>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</si>
  <si>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</si>
  <si>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</si>
  <si>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</si>
  <si>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</si>
  <si>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</si>
  <si>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</si>
  <si>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</si>
  <si>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</si>
  <si>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</si>
  <si>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</si>
  <si>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</si>
  <si>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</si>
  <si>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</si>
  <si>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</si>
  <si>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</si>
  <si>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</si>
  <si>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</si>
  <si>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</si>
  <si>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</si>
  <si>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</si>
  <si>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</si>
  <si>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</si>
  <si>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</si>
  <si>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</si>
  <si>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</si>
  <si>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</si>
  <si>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</si>
  <si>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</si>
  <si>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</si>
  <si>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</si>
  <si>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</si>
  <si>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</si>
  <si>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</si>
  <si>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</si>
  <si>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</si>
  <si>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</si>
  <si>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</si>
  <si>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</si>
  <si>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</si>
  <si>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</si>
  <si>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</si>
  <si>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</si>
  <si>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</si>
  <si>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</si>
  <si>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</si>
  <si>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</si>
  <si>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</si>
  <si>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</si>
  <si>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</si>
  <si>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</si>
  <si>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</si>
  <si>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</si>
  <si>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</si>
  <si>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</si>
  <si>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</si>
  <si>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</si>
  <si>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</si>
  <si>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</si>
  <si>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</si>
  <si>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</si>
  <si>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</si>
  <si>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</si>
  <si>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</si>
  <si>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</si>
  <si>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</si>
  <si>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</si>
  <si>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</si>
  <si>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</si>
  <si>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</si>
  <si>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</si>
  <si>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</si>
  <si>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</si>
  <si>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</si>
  <si>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</si>
  <si>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</si>
  <si>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</si>
  <si>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</si>
  <si>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</si>
  <si>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</si>
  <si>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</si>
  <si>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</si>
  <si>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</si>
  <si>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</si>
  <si>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</si>
  <si>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</si>
  <si>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</si>
  <si>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</si>
  <si>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</si>
  <si>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</si>
  <si>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</si>
  <si>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</si>
  <si>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</si>
  <si>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</si>
  <si>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</si>
  <si>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</si>
  <si>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</si>
  <si>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</si>
  <si>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</si>
  <si>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</si>
  <si>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</si>
  <si>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</si>
  <si>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</si>
  <si>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</si>
  <si>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</si>
  <si>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</si>
  <si>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</si>
  <si>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</si>
  <si>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</si>
  <si>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</si>
  <si>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</si>
  <si>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</si>
  <si>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</si>
  <si>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</si>
  <si>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</si>
  <si>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</si>
  <si>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</si>
  <si>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</si>
  <si>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</si>
  <si>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</si>
  <si>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</si>
  <si>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</si>
  <si>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</si>
  <si>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</si>
  <si>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</si>
  <si>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</si>
  <si>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</si>
  <si>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</si>
  <si>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</si>
  <si>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</si>
  <si>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</si>
  <si>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</si>
  <si>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</si>
  <si>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</si>
  <si>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</si>
  <si>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</si>
  <si>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</si>
  <si>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</si>
  <si>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</si>
  <si>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</si>
  <si>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</si>
  <si>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</si>
  <si>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</si>
  <si>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</si>
  <si>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</si>
  <si>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</si>
  <si>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</si>
  <si>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</si>
  <si>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</si>
  <si>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</si>
  <si>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</si>
  <si>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</si>
  <si>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</si>
  <si>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</si>
  <si>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</si>
  <si>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</si>
  <si>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</si>
  <si>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</si>
  <si>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</si>
  <si>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</si>
  <si>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</si>
  <si>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</si>
  <si>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</si>
  <si>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</si>
  <si>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</si>
  <si>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</si>
  <si>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</si>
  <si>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</si>
  <si>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</si>
  <si>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</si>
  <si>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</si>
  <si>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</si>
  <si>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</si>
  <si>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</si>
  <si>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</si>
  <si>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</si>
  <si>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</si>
  <si>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</si>
  <si>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</si>
  <si>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</si>
  <si>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</si>
  <si>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</si>
  <si>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</si>
  <si>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</si>
  <si>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</si>
  <si>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</si>
  <si>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</si>
  <si>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</si>
  <si>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</si>
  <si>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</si>
  <si>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</si>
  <si>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</si>
  <si>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</si>
  <si>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</si>
  <si>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</si>
  <si>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</si>
  <si>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</si>
  <si>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</si>
  <si>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</si>
  <si>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</si>
  <si>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</si>
  <si>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</si>
  <si>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</si>
  <si>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</si>
  <si>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</si>
  <si>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</si>
  <si>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</si>
  <si>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</si>
  <si>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</si>
  <si>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</si>
  <si>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</si>
  <si>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</si>
  <si>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</si>
  <si>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</si>
  <si>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</si>
  <si>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</si>
  <si>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</si>
  <si>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</si>
  <si>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</si>
  <si>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</si>
  <si>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</si>
  <si>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</si>
  <si>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</si>
  <si>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</si>
  <si>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</si>
  <si>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</si>
  <si>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</si>
  <si>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</si>
  <si>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</si>
  <si>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</si>
  <si>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</si>
  <si>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</si>
  <si>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</si>
  <si>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</si>
  <si>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</si>
  <si>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</si>
  <si>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</si>
  <si>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</si>
  <si>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</si>
  <si>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</si>
  <si>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</si>
  <si>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</si>
  <si>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</si>
  <si>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</si>
  <si>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</si>
  <si>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</si>
  <si>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</si>
  <si>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</si>
  <si>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</si>
  <si>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</si>
  <si>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</si>
  <si>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</si>
  <si>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</si>
  <si>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</si>
  <si>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</si>
  <si>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</si>
  <si>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</si>
  <si>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</si>
  <si>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</si>
  <si>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</si>
  <si>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</si>
  <si>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</si>
  <si>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</si>
  <si>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</si>
  <si>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</si>
  <si>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</si>
  <si>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</si>
  <si>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</si>
  <si>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</si>
  <si>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</si>
  <si>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</si>
  <si>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</si>
  <si>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</si>
  <si>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</si>
  <si>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</si>
  <si>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</si>
  <si>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</si>
  <si>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</si>
  <si>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</si>
  <si>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</si>
  <si>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</si>
  <si>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</si>
  <si>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</si>
  <si>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</si>
  <si>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</si>
  <si>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</si>
  <si>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</si>
  <si>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</si>
  <si>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</si>
  <si>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</si>
  <si>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</si>
  <si>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</si>
  <si>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</si>
  <si>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</si>
  <si>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</si>
  <si>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</si>
  <si>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</si>
  <si>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</si>
  <si>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</si>
  <si>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</si>
  <si>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</si>
  <si>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</si>
  <si>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</si>
  <si>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</si>
  <si>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</si>
  <si>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</si>
  <si>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</si>
  <si>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</si>
  <si>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</si>
  <si>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</si>
  <si>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</si>
  <si>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</si>
  <si>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</si>
  <si>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</si>
  <si>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</si>
  <si>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</si>
  <si>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</si>
  <si>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</si>
  <si>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</si>
  <si>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</si>
  <si>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</si>
  <si>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</si>
  <si>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</si>
  <si>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</si>
  <si>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</si>
  <si>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</si>
  <si>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</si>
  <si>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</si>
  <si>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</si>
  <si>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</si>
  <si>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</si>
  <si>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</si>
  <si>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</si>
  <si>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</si>
  <si>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</si>
  <si>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</si>
  <si>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</si>
  <si>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</si>
  <si>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</si>
  <si>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</si>
  <si>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</si>
  <si>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</si>
  <si>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</si>
  <si>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</si>
  <si>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</si>
  <si>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</si>
  <si>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</si>
  <si>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</si>
  <si>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</si>
  <si>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</si>
  <si>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</si>
  <si>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</si>
  <si>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</si>
  <si>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</si>
  <si>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</si>
  <si>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</si>
  <si>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</si>
  <si>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</si>
  <si>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</si>
  <si>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</si>
  <si>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</si>
  <si>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</si>
  <si>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</si>
  <si>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</si>
  <si>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</si>
  <si>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</si>
  <si>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</si>
  <si>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</si>
  <si>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</si>
  <si>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</si>
  <si>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</si>
  <si>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</si>
  <si>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</si>
  <si>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</si>
  <si>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</si>
  <si>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</si>
  <si>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</si>
  <si>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</si>
  <si>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</si>
  <si>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</si>
  <si>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</si>
  <si>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</si>
  <si>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</si>
  <si>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</si>
  <si>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</si>
  <si>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</si>
  <si>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</si>
  <si>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</si>
  <si>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</si>
  <si>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</si>
  <si>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</si>
  <si>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</si>
  <si>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</si>
  <si>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</si>
  <si>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</si>
  <si>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</si>
  <si>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</si>
  <si>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</si>
  <si>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</si>
  <si>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</si>
  <si>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</si>
  <si>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</si>
  <si>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</si>
  <si>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</si>
  <si>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</si>
  <si>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</si>
  <si>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</si>
  <si>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</si>
  <si>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</si>
  <si>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</si>
  <si>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</si>
  <si>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</si>
  <si>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</si>
  <si>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</si>
  <si>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</si>
  <si>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</si>
  <si>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</si>
  <si>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</si>
  <si>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</si>
  <si>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</si>
  <si>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</si>
  <si>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</si>
  <si>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</si>
  <si>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</si>
  <si>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</si>
  <si>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</si>
  <si>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</si>
  <si>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</si>
  <si>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</si>
  <si>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</si>
  <si>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</si>
  <si>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</si>
  <si>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</si>
  <si>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</si>
  <si>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</si>
  <si>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</si>
  <si>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</si>
  <si>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</si>
  <si>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</si>
  <si>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</si>
  <si>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</si>
  <si>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</si>
  <si>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</si>
  <si>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</si>
  <si>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</si>
  <si>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</si>
  <si>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</si>
  <si>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</si>
  <si>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</si>
  <si>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</si>
  <si>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</si>
  <si>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</si>
  <si>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</si>
  <si>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</si>
  <si>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</si>
  <si>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</si>
  <si>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</si>
  <si>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</si>
  <si>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</si>
  <si>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</si>
  <si>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</si>
  <si>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</si>
  <si>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</si>
  <si>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</si>
  <si>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</si>
  <si>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</si>
  <si>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</si>
  <si>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</si>
  <si>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</si>
  <si>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</si>
  <si>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</si>
  <si>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</si>
  <si>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</si>
  <si>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</si>
  <si>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</si>
  <si>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</si>
  <si>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</si>
  <si>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</si>
  <si>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</si>
  <si>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</si>
  <si>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</si>
  <si>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</si>
  <si>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</si>
  <si>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</si>
  <si>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</si>
  <si>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</si>
  <si>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</si>
  <si>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</si>
  <si>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</si>
  <si>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</si>
  <si>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</si>
  <si>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</si>
  <si>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</si>
  <si>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</si>
  <si>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</si>
  <si>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</si>
  <si>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</si>
  <si>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</si>
  <si>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</si>
  <si>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</si>
  <si>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</si>
  <si>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</si>
  <si>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</si>
  <si>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</si>
  <si>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</si>
  <si>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</si>
  <si>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</si>
  <si>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</si>
  <si>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</si>
  <si>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</si>
  <si>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</si>
  <si>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</si>
  <si>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</si>
  <si>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</si>
  <si>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</si>
  <si>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</si>
  <si>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</si>
  <si>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</si>
  <si>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</si>
  <si>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</si>
  <si>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</si>
  <si>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</si>
  <si>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</si>
  <si>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</si>
  <si>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</si>
  <si>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</si>
  <si>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</si>
  <si>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</si>
  <si>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</si>
  <si>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</si>
  <si>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</si>
  <si>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</si>
  <si>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</si>
  <si>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</si>
  <si>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</si>
  <si>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</si>
  <si>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</si>
  <si>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</si>
  <si>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</si>
  <si>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</si>
  <si>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</si>
  <si>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</si>
  <si>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</si>
  <si>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</si>
  <si>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</si>
  <si>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</si>
  <si>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</si>
  <si>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</si>
  <si>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</si>
  <si>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</si>
  <si>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</si>
  <si>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</si>
  <si>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</si>
  <si>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</si>
  <si>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</si>
  <si>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</si>
  <si>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</si>
  <si>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</si>
  <si>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</si>
  <si>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</si>
  <si>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</si>
  <si>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</si>
  <si>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</si>
  <si>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</si>
  <si>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</si>
  <si>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</si>
  <si>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</si>
  <si>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</si>
  <si>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</si>
  <si>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</si>
  <si>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</si>
  <si>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</si>
  <si>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</si>
  <si>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</si>
  <si>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</si>
  <si>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</si>
  <si>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</si>
  <si>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</si>
  <si>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</si>
  <si>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</si>
  <si>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</si>
  <si>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</si>
  <si>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</si>
  <si>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</si>
  <si>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</si>
  <si>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</si>
  <si>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</si>
  <si>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</si>
  <si>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</si>
  <si>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</si>
  <si>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</si>
  <si>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</si>
  <si>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</si>
  <si>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</si>
  <si>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</si>
  <si>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</si>
  <si>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</si>
  <si>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</si>
  <si>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</si>
  <si>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</si>
  <si>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</si>
  <si>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</si>
  <si>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</si>
  <si>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</si>
  <si>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</si>
  <si>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</si>
  <si>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</si>
  <si>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</si>
  <si>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</si>
  <si>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</si>
  <si>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</si>
  <si>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</si>
  <si>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</si>
  <si>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</si>
  <si>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</si>
  <si>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</si>
  <si>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</si>
  <si>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</si>
  <si>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</si>
  <si>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</si>
  <si>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</si>
  <si>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</si>
  <si>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</si>
  <si>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</si>
  <si>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</si>
  <si>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</si>
  <si>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</si>
  <si>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</si>
  <si>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</si>
  <si>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</si>
  <si>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</si>
  <si>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</si>
  <si>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</si>
  <si>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</si>
  <si>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</si>
  <si>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</si>
  <si>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</si>
  <si>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</si>
  <si>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</si>
  <si>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</si>
  <si>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</si>
  <si>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</si>
  <si>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</si>
  <si>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</si>
  <si>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</si>
  <si>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</si>
  <si>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</si>
  <si>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</si>
  <si>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</si>
  <si>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</si>
  <si>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</si>
  <si>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</si>
  <si>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</si>
  <si>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</si>
  <si>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</si>
  <si>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</si>
  <si>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</si>
  <si>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</si>
  <si>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</si>
  <si>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</si>
  <si>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</si>
  <si>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</si>
  <si>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</si>
  <si>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</si>
  <si>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</si>
  <si>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</si>
  <si>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</si>
  <si>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</si>
  <si>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</si>
  <si>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</si>
  <si>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</si>
  <si>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</si>
  <si>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</si>
  <si>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</si>
  <si>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</si>
  <si>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</si>
  <si>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</si>
  <si>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</si>
  <si>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</si>
  <si>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</si>
  <si>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</si>
  <si>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</si>
  <si>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</si>
  <si>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</si>
  <si>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</si>
  <si>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</si>
  <si>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</si>
  <si>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</si>
  <si>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</si>
  <si>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</si>
  <si>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</si>
  <si>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</si>
  <si>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</si>
  <si>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</si>
  <si>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</si>
  <si>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</si>
  <si>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</si>
  <si>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</si>
  <si>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</si>
  <si>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</si>
  <si>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</si>
  <si>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</si>
  <si>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</si>
  <si>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</si>
  <si>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</si>
  <si>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</si>
  <si>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</si>
  <si>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</si>
  <si>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</si>
  <si>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</si>
  <si>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</si>
  <si>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</si>
  <si>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</si>
  <si>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</si>
  <si>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</si>
  <si>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</si>
  <si>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</si>
  <si>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</si>
  <si>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</si>
  <si>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</si>
  <si>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</si>
  <si>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</si>
  <si>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</si>
  <si>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</si>
  <si>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</si>
  <si>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</si>
  <si>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</si>
  <si>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</si>
  <si>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</si>
  <si>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</si>
  <si>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</si>
  <si>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</si>
  <si>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</si>
  <si>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</si>
  <si>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</si>
  <si>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</si>
  <si>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</si>
  <si>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</si>
  <si>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</si>
  <si>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</si>
  <si>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</si>
  <si>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</si>
  <si>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</si>
  <si>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</si>
  <si>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</si>
  <si>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</si>
  <si>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</si>
  <si>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</si>
  <si>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</si>
  <si>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</si>
  <si>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</si>
  <si>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</si>
  <si>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</si>
  <si>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</si>
  <si>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</si>
  <si>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</si>
  <si>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</si>
  <si>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</si>
  <si>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</si>
  <si>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</si>
  <si>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</si>
  <si>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</si>
  <si>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</si>
  <si>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</si>
  <si>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</si>
  <si>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</si>
  <si>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</si>
  <si>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</si>
  <si>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</si>
  <si>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</si>
  <si>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</si>
  <si>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</si>
  <si>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</si>
  <si>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</si>
  <si>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</si>
  <si>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</si>
  <si>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</si>
  <si>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</si>
  <si>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</si>
  <si>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</si>
  <si>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</si>
  <si>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</si>
  <si>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</si>
  <si>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</si>
  <si>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</si>
  <si>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</si>
  <si>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</si>
  <si>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</si>
  <si>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</si>
  <si>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</si>
  <si>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</si>
  <si>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</si>
  <si>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</si>
  <si>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</si>
  <si>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</si>
  <si>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</si>
  <si>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</si>
  <si>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</si>
  <si>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</si>
  <si>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</si>
  <si>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</si>
  <si>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</si>
  <si>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</si>
  <si>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</si>
  <si>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</si>
  <si>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</si>
  <si>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</si>
  <si>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</si>
  <si>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</si>
  <si>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</si>
  <si>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</si>
  <si>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</si>
  <si>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</si>
  <si>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</si>
  <si>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</si>
  <si>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</si>
  <si>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</si>
  <si>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</si>
  <si>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</si>
  <si>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</si>
  <si>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</si>
  <si>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</si>
  <si>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</si>
  <si>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</si>
  <si>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</si>
  <si>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</si>
  <si>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</si>
  <si>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</si>
  <si>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</si>
  <si>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</si>
  <si>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</si>
  <si>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</si>
  <si>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</si>
  <si>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</si>
  <si>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</si>
  <si>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</si>
  <si>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</si>
  <si>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</si>
  <si>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</si>
  <si>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</si>
  <si>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</si>
  <si>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</si>
  <si>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</si>
  <si>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</si>
  <si>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</si>
  <si>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</si>
  <si>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</si>
  <si>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</si>
  <si>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</si>
  <si>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</si>
  <si>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</si>
  <si>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</si>
  <si>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</si>
  <si>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</si>
  <si>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</si>
  <si>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</si>
  <si>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</si>
  <si>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</si>
  <si>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</si>
  <si>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</si>
  <si>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</si>
  <si>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</si>
  <si>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</si>
  <si>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</si>
  <si>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</si>
  <si>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</si>
  <si>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</si>
  <si>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</si>
  <si>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</si>
  <si>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</si>
  <si>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</si>
  <si>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</si>
  <si>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</si>
  <si>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</si>
  <si>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</si>
  <si>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</si>
  <si>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</si>
  <si>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</si>
  <si>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</si>
  <si>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</si>
  <si>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</si>
  <si>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</si>
  <si>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</si>
  <si>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</si>
  <si>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</si>
  <si>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</si>
  <si>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</si>
  <si>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</si>
  <si>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</si>
  <si>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</si>
  <si>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</si>
  <si>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</si>
  <si>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</si>
  <si>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</si>
  <si>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</si>
  <si>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</si>
  <si>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</si>
  <si>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</si>
  <si>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</si>
  <si>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</si>
  <si>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</si>
  <si>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</si>
  <si>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</si>
  <si>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</si>
  <si>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</si>
  <si>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</si>
  <si>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</si>
  <si>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</si>
  <si>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</si>
  <si>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</si>
  <si>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</si>
  <si>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</si>
  <si>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</si>
  <si>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</si>
  <si>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</si>
  <si>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</si>
  <si>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</si>
  <si>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</si>
  <si>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</si>
  <si>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</si>
  <si>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</si>
  <si>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</si>
  <si>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</si>
  <si>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</si>
  <si>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</si>
  <si>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</si>
  <si>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</si>
  <si>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</si>
  <si>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</si>
  <si>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</si>
  <si>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</si>
  <si>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</si>
  <si>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</si>
  <si>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</si>
  <si>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</si>
  <si>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</si>
  <si>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</si>
  <si>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</si>
  <si>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</si>
  <si>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</si>
  <si>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</si>
  <si>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</si>
  <si>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</si>
  <si>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</si>
  <si>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</si>
  <si>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</si>
  <si>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</si>
  <si>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</si>
  <si>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</si>
  <si>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</si>
  <si>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</si>
  <si>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</si>
  <si>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</si>
  <si>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</si>
  <si>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</si>
  <si>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</si>
  <si>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</si>
  <si>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</si>
  <si>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</si>
  <si>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</si>
  <si>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</si>
  <si>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</si>
  <si>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</si>
  <si>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</si>
  <si>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</si>
  <si>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</si>
  <si>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</si>
  <si>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</si>
  <si>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</si>
  <si>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</si>
  <si>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</si>
  <si>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</si>
  <si>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</si>
  <si>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</si>
  <si>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</si>
  <si>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</si>
  <si>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</si>
  <si>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</si>
  <si>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</si>
  <si>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</si>
  <si>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</si>
  <si>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</si>
  <si>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</si>
  <si>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</si>
  <si>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</si>
  <si>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</si>
  <si>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</si>
  <si>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</si>
  <si>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</si>
  <si>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</si>
  <si>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</si>
  <si>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</si>
  <si>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</si>
  <si>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</si>
  <si>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</si>
  <si>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</si>
  <si>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</si>
  <si>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</si>
  <si>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</si>
  <si>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</si>
  <si>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</si>
  <si>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</si>
  <si>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</si>
  <si>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</si>
  <si>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</si>
  <si>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</si>
  <si>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</si>
  <si>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</si>
  <si>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</si>
  <si>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</si>
  <si>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</si>
  <si>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</si>
  <si>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</si>
  <si>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</si>
  <si>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</si>
  <si>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</si>
  <si>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</si>
  <si>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</si>
  <si>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</si>
  <si>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</si>
  <si>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</si>
  <si>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</si>
  <si>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</si>
  <si>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</si>
  <si>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</si>
  <si>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</si>
  <si>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</si>
  <si>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</si>
  <si>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</si>
  <si>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</si>
  <si>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</si>
  <si>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</si>
  <si>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</si>
  <si>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</si>
  <si>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</si>
  <si>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</si>
  <si>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</si>
  <si>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</si>
  <si>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</si>
  <si>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</si>
  <si>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</si>
  <si>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</si>
  <si>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</si>
  <si>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</si>
  <si>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</si>
  <si>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</si>
  <si>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</si>
  <si>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</si>
  <si>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</si>
  <si>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</si>
  <si>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</si>
  <si>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</si>
  <si>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</si>
  <si>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</si>
  <si>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</si>
  <si>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</si>
  <si>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</si>
  <si>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</si>
  <si>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</si>
  <si>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</si>
  <si>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</si>
  <si>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</si>
  <si>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</si>
  <si>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</si>
  <si>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</si>
  <si>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</si>
  <si>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</si>
  <si>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</si>
  <si>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</si>
  <si>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</si>
  <si>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</si>
  <si>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</si>
  <si>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</si>
  <si>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</si>
  <si>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</si>
  <si>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</si>
  <si>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</si>
  <si>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</si>
  <si>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</si>
  <si>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</si>
  <si>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</si>
  <si>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</si>
  <si>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</si>
  <si>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</si>
  <si>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</si>
  <si>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</si>
  <si>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</si>
  <si>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</si>
  <si>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</si>
  <si>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</si>
  <si>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</si>
  <si>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</si>
  <si>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</si>
  <si>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</si>
  <si>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</si>
  <si>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</si>
  <si>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</si>
  <si>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</si>
  <si>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</si>
  <si>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</si>
  <si>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</si>
  <si>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</si>
  <si>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</si>
  <si>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</si>
  <si>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</si>
  <si>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</si>
  <si>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</si>
  <si>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</si>
  <si>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</si>
  <si>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</si>
  <si>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</si>
  <si>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</si>
  <si>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</si>
  <si>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</si>
  <si>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</si>
  <si>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</si>
  <si>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</si>
  <si>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</si>
  <si>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</si>
  <si>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</si>
  <si>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</si>
  <si>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</si>
  <si>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</si>
  <si>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</si>
  <si>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</si>
  <si>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</si>
  <si>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</si>
  <si>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</si>
  <si>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</si>
  <si>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</si>
  <si>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</si>
  <si>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</si>
  <si>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</si>
  <si>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</si>
  <si>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</si>
  <si>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</si>
  <si>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</si>
  <si>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</si>
  <si>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</si>
  <si>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</si>
  <si>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</si>
  <si>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</si>
  <si>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</si>
  <si>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</si>
  <si>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</si>
  <si>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</si>
  <si>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</si>
  <si>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</si>
  <si>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</si>
  <si>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</si>
  <si>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</si>
  <si>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</si>
  <si>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</si>
  <si>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</si>
  <si>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</si>
  <si>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</si>
  <si>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</si>
  <si>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</si>
  <si>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</si>
  <si>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</si>
  <si>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</si>
  <si>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</si>
  <si>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</si>
  <si>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</si>
  <si>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</si>
  <si>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</si>
  <si>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</si>
  <si>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</si>
  <si>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</si>
  <si>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</si>
  <si>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</si>
  <si>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</si>
  <si>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</si>
  <si>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</si>
  <si>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</si>
  <si>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</si>
  <si>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</si>
  <si>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</si>
  <si>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</si>
  <si>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</si>
  <si>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</si>
  <si>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</si>
  <si>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</si>
  <si>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</si>
  <si>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</si>
  <si>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</si>
  <si>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</si>
  <si>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</si>
  <si>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</si>
  <si>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</si>
  <si>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</si>
  <si>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</si>
  <si>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</si>
  <si>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</si>
  <si>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</si>
  <si>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</si>
  <si>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</si>
  <si>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</si>
  <si>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</si>
  <si>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</si>
  <si>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</si>
  <si>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</si>
  <si>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</si>
  <si>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</si>
  <si>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</si>
  <si>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</si>
  <si>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</si>
  <si>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</si>
  <si>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</si>
  <si>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</si>
  <si>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</si>
  <si>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</si>
  <si>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</si>
  <si>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</si>
  <si>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</si>
  <si>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</si>
  <si>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</si>
  <si>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</si>
  <si>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</si>
  <si>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</si>
  <si>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</si>
  <si>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</si>
  <si>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</si>
  <si>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</si>
  <si>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</si>
  <si>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</si>
  <si>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</si>
  <si>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</si>
  <si>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</si>
  <si>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</si>
  <si>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</si>
  <si>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</si>
  <si>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</si>
  <si>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</si>
  <si>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</si>
  <si>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</si>
  <si>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</si>
  <si>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</si>
  <si>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</si>
  <si>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</si>
  <si>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</si>
  <si>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</si>
  <si>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</si>
  <si>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</si>
  <si>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</si>
  <si>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</si>
  <si>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</si>
  <si>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</si>
  <si>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</si>
  <si>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</si>
  <si>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</si>
  <si>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</si>
  <si>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</si>
  <si>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</si>
  <si>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</si>
  <si>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</si>
  <si>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</si>
  <si>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</si>
  <si>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</si>
  <si>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</si>
  <si>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</si>
  <si>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</si>
  <si>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</si>
  <si>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</si>
  <si>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</si>
  <si>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</si>
  <si>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</si>
  <si>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</si>
  <si>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</si>
  <si>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</si>
  <si>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</si>
  <si>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</si>
  <si>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</si>
  <si>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</si>
  <si>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</si>
  <si>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</si>
  <si>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</si>
  <si>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</si>
  <si>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</si>
  <si>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</si>
  <si>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</si>
  <si>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</si>
  <si>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</si>
  <si>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</si>
  <si>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</si>
  <si>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</si>
  <si>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</si>
  <si>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</si>
  <si>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</si>
  <si>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</si>
  <si>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</si>
  <si>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</si>
  <si>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</si>
  <si>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</si>
  <si>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</si>
  <si>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</si>
  <si>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</si>
  <si>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</si>
  <si>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</si>
  <si>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</si>
  <si>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</si>
  <si>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</si>
  <si>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</si>
  <si>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</si>
  <si>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</si>
  <si>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</si>
  <si>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</si>
  <si>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</si>
  <si>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</si>
  <si>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</si>
  <si>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</si>
  <si>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</si>
  <si>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</si>
  <si>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</si>
  <si>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</si>
  <si>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</si>
  <si>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</si>
  <si>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</si>
  <si>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</si>
  <si>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</si>
  <si>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</si>
  <si>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</si>
  <si>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</si>
  <si>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</si>
  <si>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</si>
  <si>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</si>
  <si>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</si>
  <si>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</si>
  <si>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</si>
  <si>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</si>
  <si>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</si>
  <si>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</si>
  <si>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</si>
  <si>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</si>
  <si>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</si>
  <si>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</si>
  <si>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</si>
  <si>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</si>
  <si>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</si>
  <si>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</si>
  <si>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</si>
  <si>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</si>
  <si>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</si>
  <si>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</si>
  <si>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</si>
  <si>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</si>
  <si>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</si>
  <si>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</si>
  <si>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</si>
  <si>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</si>
  <si>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</si>
  <si>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</si>
  <si>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</si>
  <si>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</si>
  <si>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</si>
  <si>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</si>
  <si>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</si>
  <si>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</si>
  <si>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</si>
  <si>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</si>
  <si>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</si>
  <si>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</si>
  <si>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</si>
  <si>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</si>
  <si>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</si>
  <si>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</si>
  <si>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</si>
  <si>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</si>
  <si>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</si>
  <si>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</si>
  <si>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</si>
  <si>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</si>
  <si>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</si>
  <si>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</si>
  <si>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</si>
  <si>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</si>
  <si>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</si>
  <si>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</si>
  <si>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</si>
  <si>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</si>
  <si>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</si>
  <si>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</si>
  <si>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</si>
  <si>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</si>
  <si>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</si>
  <si>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</si>
  <si>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</si>
  <si>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</si>
  <si>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</si>
  <si>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</si>
  <si>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</si>
  <si>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</si>
  <si>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</si>
  <si>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</si>
  <si>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</si>
  <si>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</si>
  <si>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</si>
  <si>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</si>
  <si>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</si>
  <si>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</si>
  <si>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</si>
  <si>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</si>
  <si>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</si>
  <si>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</si>
  <si>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</si>
  <si>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</si>
  <si>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</si>
  <si>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</si>
  <si>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</si>
  <si>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</si>
  <si>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</si>
  <si>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</si>
  <si>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</si>
  <si>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</si>
  <si>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</si>
  <si>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</si>
  <si>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</si>
  <si>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</si>
  <si>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</si>
  <si>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</si>
  <si>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</si>
  <si>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</si>
  <si>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</si>
  <si>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</si>
  <si>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</si>
  <si>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</si>
  <si>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</si>
  <si>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</si>
  <si>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</si>
  <si>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</si>
  <si>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</si>
  <si>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</si>
  <si>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</si>
  <si>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</si>
  <si>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</si>
  <si>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</si>
  <si>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</si>
  <si>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</si>
  <si>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</si>
  <si>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</si>
  <si>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</si>
  <si>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</si>
  <si>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</si>
  <si>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</si>
  <si>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</si>
  <si>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</si>
  <si>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</si>
  <si>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</si>
  <si>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</si>
  <si>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</si>
  <si>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</si>
  <si>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</si>
  <si>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</si>
  <si>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</si>
  <si>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</si>
  <si>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</si>
  <si>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</si>
  <si>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</si>
  <si>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</si>
  <si>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</si>
  <si>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</si>
  <si>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</si>
  <si>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</si>
  <si>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</si>
  <si>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</si>
  <si>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</si>
  <si>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</si>
  <si>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</si>
  <si>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</si>
  <si>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</si>
  <si>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</si>
  <si>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</si>
  <si>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</si>
  <si>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</si>
  <si>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</si>
  <si>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</si>
  <si>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</si>
  <si>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</si>
  <si>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</si>
  <si>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</si>
  <si>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</si>
  <si>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</si>
  <si>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</si>
  <si>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</si>
  <si>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</si>
  <si>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</si>
  <si>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</si>
  <si>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</si>
  <si>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</si>
  <si>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</si>
  <si>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</si>
  <si>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</si>
  <si>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</si>
  <si>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</si>
  <si>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</si>
  <si>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</si>
  <si>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</si>
  <si>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</si>
  <si>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</si>
  <si>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</si>
  <si>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</si>
  <si>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</si>
  <si>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</si>
  <si>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</si>
  <si>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</si>
  <si>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</si>
  <si>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</si>
  <si>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</si>
  <si>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</si>
  <si>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</si>
  <si>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</si>
  <si>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</si>
  <si>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</si>
  <si>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</si>
  <si>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</si>
  <si>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</si>
  <si>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</si>
  <si>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</si>
  <si>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</si>
  <si>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</si>
  <si>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</si>
  <si>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</si>
  <si>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</si>
  <si>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</si>
  <si>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</si>
  <si>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</si>
  <si>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</si>
  <si>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</si>
  <si>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</si>
  <si>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</si>
  <si>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</si>
  <si>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</si>
  <si>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</si>
  <si>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</si>
  <si>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</si>
  <si>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</si>
  <si>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</si>
  <si>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</si>
  <si>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</si>
  <si>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</si>
  <si>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</si>
  <si>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</si>
  <si>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</si>
  <si>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</si>
  <si>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</si>
  <si>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</si>
  <si>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</si>
  <si>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</si>
  <si>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</si>
  <si>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</si>
  <si>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</si>
  <si>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</si>
  <si>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</si>
  <si>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</si>
  <si>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</si>
  <si>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</si>
  <si>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</si>
  <si>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</si>
  <si>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</si>
  <si>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</si>
  <si>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</si>
  <si>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</si>
  <si>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</si>
  <si>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</si>
  <si>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</si>
  <si>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</si>
  <si>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</si>
  <si>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</si>
  <si>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</si>
  <si>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</si>
  <si>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</si>
  <si>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</si>
  <si>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</si>
  <si>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</si>
  <si>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</si>
  <si>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</si>
  <si>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</si>
  <si>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</si>
  <si>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</si>
  <si>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</si>
  <si>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</si>
  <si>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</si>
  <si>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</si>
  <si>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</si>
  <si>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</si>
  <si>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</si>
  <si>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</si>
  <si>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</si>
  <si>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</si>
  <si>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</si>
  <si>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</si>
  <si>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</si>
  <si>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</si>
  <si>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</si>
  <si>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</si>
  <si>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</si>
  <si>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</si>
  <si>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</si>
  <si>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</si>
  <si>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</si>
  <si>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</si>
  <si>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</si>
  <si>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</si>
  <si>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</si>
  <si>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</si>
  <si>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</si>
  <si>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</si>
  <si>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</si>
  <si>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</si>
  <si>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</si>
  <si>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</si>
  <si>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</si>
  <si>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</si>
  <si>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</si>
  <si>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</si>
  <si>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</si>
  <si>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</si>
  <si>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</si>
  <si>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</si>
  <si>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</si>
  <si>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</si>
  <si>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</si>
  <si>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</si>
  <si>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</si>
  <si>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</si>
  <si>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</si>
  <si>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</si>
  <si>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</si>
  <si>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</si>
  <si>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</si>
  <si>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</si>
  <si>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</si>
  <si>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</si>
  <si>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</si>
  <si>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</si>
  <si>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</si>
  <si>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</si>
  <si>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</si>
  <si>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</si>
  <si>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</si>
  <si>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</si>
  <si>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</si>
  <si>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</si>
  <si>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</si>
  <si>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</si>
  <si>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</si>
  <si>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</si>
  <si>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</si>
  <si>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</si>
  <si>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</si>
  <si>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</si>
  <si>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</si>
  <si>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</si>
  <si>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</si>
  <si>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</si>
  <si>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</si>
  <si>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</si>
  <si>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</si>
  <si>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</si>
  <si>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</si>
  <si>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</si>
  <si>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</si>
  <si>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</si>
  <si>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</si>
  <si>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</si>
  <si>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</si>
  <si>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</si>
  <si>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</si>
  <si>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</si>
  <si>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</si>
  <si>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</si>
  <si>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</si>
  <si>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</si>
  <si>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</si>
  <si>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</si>
  <si>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</si>
  <si>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</si>
  <si>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</si>
  <si>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</si>
  <si>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</si>
  <si>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</si>
  <si>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</si>
  <si>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</si>
  <si>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</si>
  <si>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</si>
  <si>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</si>
  <si>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</si>
  <si>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</si>
  <si>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</si>
  <si>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</si>
  <si>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</si>
  <si>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</si>
  <si>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</si>
  <si>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</si>
  <si>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</si>
  <si>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</si>
  <si>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</si>
  <si>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</si>
  <si>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</si>
  <si>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</si>
  <si>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</si>
  <si>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</si>
  <si>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</si>
  <si>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</si>
  <si>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</si>
  <si>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</si>
  <si>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</si>
  <si>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</si>
  <si>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</si>
  <si>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</si>
  <si>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</si>
  <si>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</si>
  <si>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</si>
  <si>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</si>
  <si>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</si>
  <si>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</si>
  <si>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</si>
  <si>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</si>
  <si>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</si>
  <si>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</si>
  <si>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</si>
  <si>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</si>
  <si>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</si>
  <si>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</si>
  <si>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</si>
  <si>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</si>
  <si>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</si>
  <si>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</si>
  <si>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</si>
  <si>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</si>
  <si>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</si>
  <si>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</si>
  <si>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</si>
  <si>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</si>
  <si>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</si>
  <si>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</si>
  <si>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</si>
  <si>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</si>
  <si>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</si>
  <si>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</si>
  <si>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</si>
  <si>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</si>
  <si>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</si>
  <si>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</si>
  <si>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</si>
  <si>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</si>
  <si>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</si>
  <si>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</si>
  <si>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</si>
  <si>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</si>
  <si>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</si>
  <si>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</si>
  <si>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</si>
  <si>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</si>
  <si>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</si>
  <si>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</si>
  <si>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</si>
  <si>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</si>
  <si>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</si>
  <si>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</si>
  <si>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</si>
  <si>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</si>
  <si>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</si>
  <si>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</si>
  <si>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</si>
  <si>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</si>
  <si>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</si>
  <si>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</si>
  <si>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</si>
  <si>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</si>
  <si>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</si>
  <si>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</si>
  <si>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</si>
  <si>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</si>
  <si>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</si>
  <si>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</si>
  <si>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</si>
  <si>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</si>
  <si>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</si>
  <si>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</si>
  <si>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</si>
  <si>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</si>
  <si>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</si>
  <si>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</si>
  <si>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</si>
  <si>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</si>
  <si>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</si>
  <si>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</si>
  <si>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</si>
  <si>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</si>
  <si>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</si>
  <si>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</si>
  <si>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</si>
  <si>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</si>
  <si>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</si>
  <si>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</si>
  <si>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</si>
  <si>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</si>
  <si>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</si>
  <si>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</si>
  <si>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</si>
  <si>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</si>
  <si>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</si>
  <si>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</si>
  <si>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</si>
  <si>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</si>
  <si>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</si>
  <si>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</si>
  <si>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</si>
  <si>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</si>
  <si>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</si>
  <si>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</si>
  <si>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</si>
  <si>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</si>
  <si>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</si>
  <si>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</si>
  <si>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</si>
  <si>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</si>
  <si>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</si>
  <si>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</si>
  <si>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</si>
  <si>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</si>
  <si>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</si>
  <si>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</si>
  <si>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</si>
  <si>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</si>
  <si>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</si>
  <si>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</si>
  <si>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</si>
  <si>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</si>
  <si>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</si>
  <si>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</si>
  <si>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</si>
  <si>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</si>
  <si>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</si>
  <si>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</si>
  <si>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</si>
  <si>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</si>
  <si>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</si>
  <si>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</si>
  <si>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</si>
  <si>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</si>
  <si>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</si>
  <si>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</si>
  <si>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</si>
  <si>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</si>
  <si>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</si>
  <si>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</si>
  <si>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</si>
  <si>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</si>
  <si>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</si>
  <si>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</si>
  <si>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</si>
  <si>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</si>
  <si>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</si>
  <si>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</si>
  <si>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</si>
  <si>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</si>
  <si>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</si>
  <si>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</si>
  <si>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</si>
  <si>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</si>
  <si>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</si>
  <si>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</si>
  <si>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</si>
  <si>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</si>
  <si>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</si>
  <si>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</si>
  <si>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</si>
  <si>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</si>
  <si>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</si>
  <si>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</si>
  <si>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</si>
  <si>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</si>
  <si>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</si>
  <si>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</si>
  <si>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</si>
  <si>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</si>
  <si>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</si>
  <si>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</si>
  <si>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</si>
  <si>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</si>
  <si>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</si>
  <si>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</si>
  <si>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</si>
  <si>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</si>
  <si>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</si>
  <si>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</si>
  <si>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</si>
  <si>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</si>
  <si>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</si>
  <si>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</si>
  <si>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</si>
  <si>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</si>
  <si>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</si>
  <si>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</si>
  <si>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</si>
  <si>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</si>
  <si>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</si>
  <si>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</si>
  <si>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</si>
  <si>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</si>
  <si>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</si>
  <si>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</si>
  <si>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</si>
  <si>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</si>
  <si>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</si>
  <si>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</si>
  <si>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</si>
  <si>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</si>
  <si>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</si>
  <si>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</si>
  <si>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</si>
  <si>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</si>
  <si>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</si>
  <si>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</si>
  <si>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</si>
  <si>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</si>
  <si>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</si>
  <si>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</si>
  <si>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</si>
  <si>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</si>
  <si>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</si>
  <si>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</si>
  <si>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</si>
  <si>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</si>
  <si>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</si>
  <si>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</si>
  <si>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</si>
  <si>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</si>
  <si>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</si>
  <si>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</si>
  <si>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</si>
  <si>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</si>
  <si>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</si>
  <si>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</si>
  <si>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</si>
  <si>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</si>
  <si>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</si>
  <si>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</si>
  <si>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</si>
  <si>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</si>
  <si>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</si>
  <si>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</si>
  <si>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</si>
  <si>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</si>
  <si>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</si>
  <si>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</si>
  <si>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</si>
  <si>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</si>
  <si>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</si>
  <si>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</si>
  <si>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</si>
  <si>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</si>
  <si>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</si>
  <si>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</si>
  <si>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</si>
  <si>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</si>
  <si>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</si>
  <si>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</si>
  <si>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</si>
  <si>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</si>
  <si>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</si>
  <si>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</si>
  <si>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</si>
  <si>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</si>
  <si>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</si>
  <si>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</si>
  <si>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</si>
  <si>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</si>
  <si>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</si>
  <si>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</si>
  <si>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</si>
  <si>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</si>
  <si>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</si>
  <si>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</si>
  <si>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</si>
  <si>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</si>
  <si>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</si>
  <si>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</si>
  <si>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</si>
  <si>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</si>
  <si>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</si>
  <si>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</si>
  <si>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</si>
  <si>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</si>
  <si>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</si>
  <si>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</si>
  <si>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</si>
  <si>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</si>
  <si>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</si>
  <si>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</si>
  <si>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</si>
  <si>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</si>
  <si>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</si>
  <si>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</si>
  <si>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</si>
  <si>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</si>
  <si>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</si>
  <si>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</si>
  <si>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</si>
  <si>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</si>
  <si>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</si>
  <si>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</si>
  <si>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</si>
  <si>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</si>
  <si>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</si>
  <si>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</si>
  <si>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</si>
  <si>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</si>
  <si>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</si>
  <si>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</si>
  <si>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</si>
  <si>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</si>
  <si>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</si>
  <si>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</si>
  <si>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</si>
  <si>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</si>
  <si>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</si>
  <si>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</si>
  <si>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</si>
  <si>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</si>
  <si>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</si>
  <si>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</si>
  <si>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</si>
  <si>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</si>
  <si>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</si>
  <si>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</si>
  <si>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</si>
  <si>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</si>
  <si>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</si>
  <si>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</si>
  <si>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</si>
  <si>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</si>
  <si>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</si>
  <si>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</si>
  <si>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</si>
  <si>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</si>
  <si>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</si>
  <si>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</si>
  <si>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</si>
  <si>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</si>
  <si>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</si>
  <si>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</si>
  <si>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</si>
  <si>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</si>
  <si>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</si>
  <si>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</si>
  <si>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</si>
  <si>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</si>
  <si>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</si>
  <si>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</si>
  <si>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</si>
  <si>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</si>
  <si>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</si>
  <si>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</si>
  <si>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</si>
  <si>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</si>
  <si>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</si>
  <si>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</si>
  <si>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</si>
  <si>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</si>
  <si>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</si>
  <si>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</si>
  <si>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</si>
  <si>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</si>
  <si>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</si>
  <si>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</si>
  <si>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</si>
  <si>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</si>
  <si>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</si>
  <si>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</si>
  <si>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</si>
  <si>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</si>
  <si>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</si>
  <si>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</si>
  <si>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</si>
  <si>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</si>
  <si>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</si>
  <si>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</si>
  <si>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</si>
  <si>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</si>
  <si>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</si>
  <si>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</si>
  <si>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</si>
  <si>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</si>
  <si>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</si>
  <si>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</si>
  <si>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</si>
  <si>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</si>
  <si>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</si>
  <si>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</si>
  <si>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</si>
  <si>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</si>
  <si>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</si>
  <si>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</si>
  <si>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</si>
  <si>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</si>
  <si>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</si>
  <si>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</si>
  <si>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</si>
  <si>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</si>
  <si>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</si>
  <si>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</si>
  <si>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</si>
  <si>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</si>
  <si>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</si>
  <si>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</si>
  <si>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</si>
  <si>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</si>
  <si>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</si>
  <si>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</si>
  <si>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</si>
  <si>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</si>
  <si>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</si>
  <si>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</si>
  <si>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</si>
  <si>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</si>
  <si>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</si>
  <si>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</si>
  <si>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</si>
  <si>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</si>
  <si>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</si>
  <si>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</si>
  <si>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</si>
  <si>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</si>
  <si>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</si>
  <si>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</si>
  <si>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</si>
  <si>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</si>
  <si>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</si>
  <si>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</si>
  <si>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</si>
  <si>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</si>
  <si>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</si>
  <si>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</si>
  <si>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</si>
  <si>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</si>
  <si>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</si>
  <si>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</si>
  <si>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</si>
  <si>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</si>
  <si>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</si>
  <si>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</si>
  <si>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</si>
  <si>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</si>
  <si>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</si>
  <si>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</si>
  <si>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</si>
  <si>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</si>
  <si>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</si>
  <si>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</si>
  <si>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</si>
  <si>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</si>
  <si>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</si>
  <si>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</si>
  <si>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</si>
  <si>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</si>
  <si>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</si>
  <si>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</si>
  <si>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</si>
  <si>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</si>
  <si>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</si>
  <si>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</si>
  <si>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</si>
  <si>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</si>
  <si>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</si>
  <si>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</si>
  <si>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</si>
  <si>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</si>
  <si>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</si>
  <si>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</si>
  <si>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</si>
  <si>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</si>
  <si>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</si>
  <si>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</si>
  <si>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</si>
  <si>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</si>
  <si>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</si>
  <si>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</si>
  <si>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</si>
  <si>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</si>
  <si>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</si>
  <si>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</si>
  <si>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</si>
  <si>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</si>
  <si>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</si>
  <si>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</si>
  <si>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</si>
  <si>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</si>
  <si>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</si>
  <si>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</si>
  <si>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</si>
  <si>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</si>
  <si>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</si>
  <si>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</si>
  <si>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</si>
  <si>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</si>
  <si>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</si>
  <si>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</si>
  <si>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</si>
  <si>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</si>
  <si>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</si>
  <si>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</si>
  <si>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</si>
  <si>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</si>
  <si>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</si>
  <si>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</si>
  <si>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</si>
  <si>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</si>
  <si>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</si>
  <si>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</si>
  <si>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</si>
  <si>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</si>
  <si>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</si>
  <si>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</si>
  <si>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</si>
  <si>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</si>
  <si>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</si>
  <si>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</si>
  <si>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</si>
  <si>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</si>
  <si>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</si>
  <si>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</si>
  <si>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</si>
  <si>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</si>
  <si>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</si>
  <si>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</si>
  <si>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</si>
  <si>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</si>
  <si>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</si>
  <si>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</si>
  <si>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</si>
  <si>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</si>
  <si>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</si>
  <si>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</si>
  <si>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</si>
  <si>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</si>
  <si>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</si>
  <si>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</si>
  <si>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</si>
  <si>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</si>
  <si>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</si>
  <si>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</si>
  <si>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</si>
  <si>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</si>
  <si>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</si>
  <si>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</si>
  <si>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</si>
  <si>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</si>
  <si>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</si>
  <si>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</si>
  <si>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</si>
  <si>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</si>
  <si>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</si>
  <si>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</si>
  <si>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</si>
  <si>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</si>
  <si>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</si>
  <si>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</si>
  <si>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</si>
  <si>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</si>
  <si>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</si>
  <si>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</si>
  <si>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</si>
  <si>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</si>
  <si>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</si>
  <si>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</si>
  <si>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</si>
  <si>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</si>
  <si>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</si>
  <si>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</si>
  <si>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</si>
  <si>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</si>
  <si>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</si>
  <si>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</si>
  <si>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</si>
  <si>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</si>
  <si>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</si>
  <si>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</si>
  <si>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</si>
  <si>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</si>
  <si>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</si>
  <si>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</si>
  <si>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</si>
  <si>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</si>
  <si>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</si>
  <si>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</si>
  <si>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</si>
  <si>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</si>
  <si>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</si>
  <si>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</si>
  <si>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</si>
  <si>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</si>
  <si>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</si>
  <si>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</si>
  <si>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</si>
  <si>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</si>
  <si>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</si>
  <si>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</si>
  <si>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</si>
  <si>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</si>
  <si>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</si>
  <si>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</si>
  <si>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</si>
  <si>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</si>
  <si>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</si>
  <si>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</si>
  <si>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</si>
  <si>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</si>
  <si>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</si>
  <si>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</si>
  <si>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</si>
  <si>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</si>
  <si>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</si>
  <si>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</si>
  <si>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</si>
  <si>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</si>
  <si>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</si>
  <si>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</si>
  <si>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</si>
  <si>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</si>
  <si>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</si>
  <si>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</si>
  <si>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</si>
  <si>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</si>
  <si>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</si>
  <si>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</si>
  <si>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</si>
  <si>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</si>
  <si>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</si>
  <si>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</si>
  <si>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</si>
  <si>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</si>
  <si>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</si>
  <si>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</si>
  <si>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</si>
  <si>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</si>
  <si>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</si>
  <si>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</si>
  <si>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</si>
  <si>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</si>
  <si>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</si>
  <si>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</si>
  <si>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</si>
  <si>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</si>
  <si>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</si>
  <si>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</si>
  <si>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</si>
  <si>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</si>
  <si>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</si>
  <si>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</si>
  <si>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</si>
  <si>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</si>
  <si>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</si>
  <si>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</si>
  <si>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</si>
  <si>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</si>
  <si>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</si>
  <si>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</si>
  <si>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</si>
  <si>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</si>
  <si>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</si>
  <si>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</si>
  <si>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</si>
  <si>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</si>
  <si>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</si>
  <si>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</si>
  <si>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</si>
  <si>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</si>
  <si>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</si>
  <si>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</si>
  <si>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</si>
  <si>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</si>
  <si>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</si>
  <si>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</si>
  <si>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</si>
  <si>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</si>
  <si>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</si>
  <si>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</si>
  <si>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</si>
  <si>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</si>
  <si>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</si>
  <si>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</si>
  <si>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</si>
  <si>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</si>
  <si>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</si>
  <si>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</si>
  <si>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</si>
  <si>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</si>
  <si>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</si>
  <si>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</si>
  <si>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</si>
  <si>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</si>
  <si>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</si>
  <si>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</si>
  <si>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</si>
  <si>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</si>
  <si>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</si>
  <si>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</si>
  <si>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</si>
  <si>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</si>
  <si>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</si>
  <si>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</si>
  <si>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</si>
  <si>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</si>
  <si>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</si>
  <si>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</si>
  <si>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</si>
  <si>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</si>
  <si>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</si>
  <si>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</si>
  <si>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</si>
  <si>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</si>
  <si>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</si>
  <si>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</si>
  <si>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</si>
  <si>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</si>
  <si>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</si>
  <si>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</si>
  <si>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</si>
  <si>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</si>
  <si>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</si>
  <si>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</si>
  <si>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</si>
  <si>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</si>
  <si>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</si>
  <si>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</si>
  <si>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</si>
  <si>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</si>
  <si>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</si>
  <si>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</si>
  <si>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</si>
  <si>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</si>
  <si>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</si>
  <si>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</si>
  <si>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</si>
  <si>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</si>
  <si>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</si>
  <si>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</si>
  <si>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</si>
  <si>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</si>
  <si>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</si>
  <si>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</si>
  <si>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</si>
  <si>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</si>
  <si>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</si>
  <si>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</si>
  <si>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</si>
  <si>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</si>
  <si>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</si>
  <si>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</si>
  <si>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</si>
  <si>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</si>
  <si>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</si>
  <si>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</si>
  <si>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</si>
  <si>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</si>
  <si>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</si>
  <si>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</si>
  <si>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</si>
  <si>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</si>
  <si>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</si>
  <si>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</si>
  <si>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</si>
  <si>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</si>
  <si>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</si>
  <si>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</si>
  <si>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</si>
  <si>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</si>
  <si>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</si>
  <si>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</si>
  <si>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</si>
  <si>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</si>
  <si>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</si>
  <si>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</si>
  <si>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</si>
  <si>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</si>
  <si>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</si>
  <si>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</si>
  <si>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</si>
  <si>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</si>
  <si>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</si>
  <si>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</si>
  <si>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</si>
  <si>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</si>
  <si>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</si>
  <si>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</si>
  <si>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</si>
  <si>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</si>
  <si>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</si>
  <si>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</si>
  <si>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</si>
  <si>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</si>
  <si>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</si>
  <si>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</si>
  <si>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</si>
  <si>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</si>
  <si>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</si>
  <si>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</si>
  <si>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</si>
  <si>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</si>
  <si>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</si>
  <si>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</si>
  <si>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</si>
  <si>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</si>
  <si>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</si>
  <si>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</si>
  <si>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</si>
  <si>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</si>
  <si>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</si>
  <si>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</si>
  <si>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</si>
  <si>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</si>
  <si>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</si>
  <si>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</si>
  <si>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</si>
  <si>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</si>
  <si>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</si>
  <si>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</si>
  <si>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</si>
  <si>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</si>
  <si>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</si>
  <si>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</si>
  <si>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</si>
  <si>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</si>
  <si>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</si>
  <si>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</si>
  <si>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</si>
  <si>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</si>
  <si>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</si>
  <si>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</si>
  <si>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</si>
  <si>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</si>
  <si>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</si>
  <si>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</si>
  <si>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</si>
  <si>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</si>
  <si>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</si>
  <si>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</si>
  <si>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</si>
  <si>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</si>
  <si>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</si>
  <si>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</si>
  <si>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</si>
  <si>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</si>
  <si>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</si>
  <si>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</si>
  <si>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</si>
  <si>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</si>
  <si>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</si>
  <si>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</si>
  <si>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</si>
  <si>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</si>
  <si>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</si>
  <si>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</si>
  <si>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</si>
  <si>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</si>
  <si>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</si>
  <si>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</si>
  <si>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</si>
  <si>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</si>
  <si>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</si>
  <si>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</si>
  <si>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</si>
  <si>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</si>
  <si>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</si>
  <si>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</si>
  <si>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</si>
  <si>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</si>
  <si>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</si>
  <si>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</si>
  <si>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</si>
  <si>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</si>
  <si>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</si>
  <si>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</si>
  <si>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</si>
  <si>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</si>
  <si>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</si>
  <si>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</si>
  <si>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</si>
  <si>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</si>
  <si>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</si>
  <si>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</si>
  <si>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</si>
  <si>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</si>
  <si>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</si>
  <si>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</si>
  <si>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</si>
  <si>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</si>
  <si>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</si>
  <si>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</si>
  <si>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</si>
  <si>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</si>
  <si>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</si>
  <si>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</si>
  <si>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</si>
  <si>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</si>
  <si>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</si>
  <si>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</si>
  <si>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</si>
  <si>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</si>
  <si>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</si>
  <si>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</si>
  <si>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</si>
  <si>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</si>
  <si>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</si>
  <si>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</si>
  <si>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</si>
  <si>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</si>
  <si>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</si>
  <si>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</si>
  <si>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</si>
  <si>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</si>
  <si>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</si>
  <si>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</si>
  <si>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</si>
  <si>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</si>
  <si>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</si>
  <si>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</si>
  <si>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</si>
  <si>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</si>
  <si>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</si>
  <si>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</si>
  <si>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</si>
  <si>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</si>
  <si>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</si>
  <si>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</si>
  <si>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</si>
  <si>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</si>
  <si>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</si>
  <si>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</si>
  <si>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</si>
  <si>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</si>
  <si>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</si>
  <si>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</si>
  <si>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</si>
  <si>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</si>
  <si>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</si>
  <si>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</si>
  <si>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</si>
  <si>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</si>
  <si>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</si>
  <si>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</si>
  <si>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</si>
  <si>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</si>
  <si>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</si>
  <si>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</si>
  <si>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</si>
  <si>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</si>
  <si>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</si>
  <si>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</si>
  <si>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</si>
  <si>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</si>
  <si>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</si>
  <si>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</si>
  <si>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</si>
  <si>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</si>
  <si>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</si>
  <si>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</si>
  <si>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</si>
  <si>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</si>
  <si>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</si>
  <si>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</si>
  <si>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</si>
  <si>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</si>
  <si>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</si>
  <si>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</si>
  <si>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</si>
  <si>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</si>
  <si>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</si>
  <si>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</si>
  <si>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</si>
  <si>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</si>
  <si>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</si>
  <si>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</si>
  <si>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</si>
  <si>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</si>
  <si>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</si>
  <si>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</si>
  <si>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</si>
  <si>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</si>
  <si>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</si>
  <si>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</si>
  <si>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</si>
  <si>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</si>
  <si>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</si>
  <si>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</si>
  <si>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</si>
  <si>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</si>
  <si>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</si>
  <si>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</si>
  <si>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</si>
  <si>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</si>
  <si>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</si>
  <si>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</si>
  <si>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</si>
  <si>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</si>
  <si>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</si>
  <si>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</si>
  <si>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</si>
  <si>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</si>
  <si>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</si>
  <si>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</si>
  <si>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</si>
  <si>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</si>
  <si>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</si>
  <si>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</si>
  <si>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</si>
  <si>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</si>
  <si>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</si>
  <si>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</si>
  <si>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</si>
  <si>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</si>
  <si>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</si>
  <si>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</si>
  <si>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</si>
  <si>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</si>
  <si>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</si>
  <si>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</si>
  <si>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</si>
  <si>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</si>
  <si>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</si>
  <si>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</si>
  <si>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</si>
  <si>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</si>
  <si>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</si>
  <si>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</si>
  <si>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</si>
  <si>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</si>
  <si>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</si>
  <si>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</si>
  <si>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</si>
  <si>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</si>
  <si>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</si>
  <si>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</si>
  <si>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</si>
  <si>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</si>
  <si>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</si>
  <si>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</si>
  <si>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</si>
  <si>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</si>
  <si>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</si>
  <si>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</si>
  <si>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</si>
  <si>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</si>
  <si>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</si>
  <si>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</si>
  <si>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</si>
  <si>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</si>
  <si>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</si>
  <si>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</si>
  <si>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</si>
  <si>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</si>
  <si>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</si>
  <si>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</si>
  <si>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</si>
  <si>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</si>
  <si>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</si>
  <si>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</si>
  <si>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</si>
  <si>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</si>
  <si>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</si>
  <si>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</si>
  <si>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</si>
  <si>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</si>
  <si>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</si>
  <si>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</si>
  <si>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</si>
  <si>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</si>
  <si>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</si>
  <si>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</si>
  <si>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</si>
  <si>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</si>
  <si>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</si>
  <si>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</si>
  <si>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</si>
  <si>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</si>
  <si>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</si>
  <si>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</si>
  <si>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</si>
  <si>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</si>
  <si>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</si>
  <si>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</si>
  <si>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</si>
  <si>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</si>
  <si>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</si>
  <si>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</si>
  <si>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</si>
  <si>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</si>
  <si>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</si>
  <si>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</si>
  <si>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</si>
  <si>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</si>
  <si>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</si>
  <si>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</si>
  <si>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</si>
  <si>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</si>
  <si>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</si>
  <si>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</si>
  <si>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</si>
  <si>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</si>
  <si>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</si>
  <si>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</si>
  <si>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</si>
  <si>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</si>
  <si>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</si>
  <si>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</si>
  <si>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</si>
  <si>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</si>
  <si>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</si>
  <si>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</si>
  <si>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</si>
  <si>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</si>
  <si>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</si>
  <si>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</si>
  <si>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</si>
  <si>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</si>
  <si>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</si>
  <si>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</si>
  <si>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</si>
  <si>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</si>
  <si>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</si>
  <si>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</si>
  <si>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</si>
  <si>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</si>
  <si>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</si>
  <si>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</si>
  <si>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</si>
  <si>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</si>
  <si>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</si>
  <si>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</si>
  <si>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</si>
  <si>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</si>
  <si>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</si>
  <si>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</si>
  <si>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</si>
  <si>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</si>
  <si>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</si>
  <si>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</si>
  <si>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</si>
  <si>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</si>
  <si>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</si>
  <si>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</si>
  <si>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</si>
  <si>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</si>
  <si>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</si>
  <si>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</si>
  <si>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</si>
  <si>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</si>
  <si>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</si>
  <si>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</si>
  <si>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</si>
  <si>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</si>
  <si>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</si>
  <si>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</si>
  <si>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</si>
  <si>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</si>
  <si>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</si>
  <si>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</si>
  <si>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</si>
  <si>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</si>
  <si>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</si>
  <si>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</si>
  <si>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</si>
  <si>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</si>
  <si>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</si>
  <si>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</si>
  <si>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</si>
  <si>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</si>
  <si>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</si>
  <si>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</si>
  <si>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</si>
  <si>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</si>
  <si>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</si>
  <si>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</si>
  <si>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</si>
  <si>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</si>
  <si>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</si>
  <si>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</si>
  <si>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</si>
  <si>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</si>
  <si>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</si>
  <si>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</si>
  <si>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</si>
  <si>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</si>
  <si>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</si>
  <si>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</si>
  <si>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</si>
  <si>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</si>
  <si>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</si>
  <si>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</si>
  <si>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</si>
  <si>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</si>
  <si>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</si>
  <si>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</si>
  <si>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</si>
  <si>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</si>
  <si>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</si>
  <si>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</si>
  <si>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</si>
  <si>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</si>
  <si>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</si>
  <si>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</si>
  <si>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</si>
  <si>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</si>
  <si>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</si>
  <si>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</si>
  <si>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</si>
  <si>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</si>
  <si>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</si>
  <si>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</si>
  <si>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</si>
  <si>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</si>
  <si>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</si>
  <si>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</si>
  <si>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</si>
  <si>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</si>
  <si>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</si>
  <si>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</si>
  <si>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</si>
  <si>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</si>
  <si>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</si>
  <si>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</si>
  <si>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</si>
  <si>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</si>
  <si>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</si>
  <si>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</si>
  <si>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</si>
  <si>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</si>
  <si>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</si>
  <si>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</si>
  <si>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</si>
  <si>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</si>
  <si>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</si>
  <si>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</si>
  <si>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</si>
  <si>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</si>
  <si>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</si>
  <si>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</si>
  <si>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</si>
  <si>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</si>
  <si>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</si>
  <si>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</si>
  <si>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</si>
  <si>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</si>
  <si>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</si>
  <si>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</si>
  <si>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</si>
  <si>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</si>
  <si>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</si>
  <si>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</si>
  <si>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</si>
  <si>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</si>
  <si>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</si>
  <si>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</si>
  <si>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</si>
  <si>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</si>
  <si>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</si>
  <si>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</si>
  <si>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</si>
  <si>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</si>
  <si>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</si>
  <si>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</si>
  <si>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</si>
  <si>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</si>
  <si>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</si>
  <si>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</si>
  <si>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</si>
  <si>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</si>
  <si>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</si>
  <si>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</si>
  <si>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</si>
  <si>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</si>
  <si>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</si>
  <si>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</si>
  <si>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</si>
  <si>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</si>
  <si>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</si>
  <si>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</si>
  <si>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</si>
  <si>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</si>
  <si>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</si>
  <si>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</si>
  <si>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</si>
  <si>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</si>
  <si>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</si>
  <si>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</si>
  <si>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</si>
  <si>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</si>
  <si>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</si>
  <si>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</si>
  <si>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</si>
  <si>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</si>
  <si>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</si>
  <si>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</si>
  <si>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</si>
  <si>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</si>
  <si>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</si>
  <si>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</si>
  <si>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</si>
  <si>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</si>
  <si>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</si>
  <si>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</si>
  <si>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</si>
  <si>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</si>
  <si>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</si>
  <si>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</si>
  <si>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</si>
  <si>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</si>
  <si>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</si>
  <si>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</si>
  <si>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</si>
  <si>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</si>
  <si>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</si>
  <si>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</si>
  <si>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</si>
  <si>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</si>
  <si>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</si>
  <si>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</si>
  <si>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</si>
  <si>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</si>
  <si>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</si>
  <si>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</si>
  <si>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</si>
  <si>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</si>
  <si>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</si>
  <si>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</si>
  <si>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</si>
  <si>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</si>
  <si>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</si>
  <si>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</si>
  <si>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</si>
  <si>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</si>
  <si>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</si>
  <si>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</si>
  <si>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</si>
  <si>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</si>
  <si>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</si>
  <si>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</si>
  <si>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</si>
  <si>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</si>
  <si>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</si>
  <si>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</si>
  <si>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</si>
  <si>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</si>
  <si>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</si>
  <si>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</si>
  <si>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</si>
  <si>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</si>
  <si>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</si>
  <si>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</si>
  <si>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</si>
  <si>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</si>
  <si>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</si>
  <si>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</si>
  <si>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</si>
  <si>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</si>
  <si>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</si>
  <si>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</si>
  <si>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</si>
  <si>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</si>
  <si>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</si>
  <si>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</si>
  <si>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</si>
  <si>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</si>
  <si>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</si>
  <si>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</si>
  <si>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</si>
  <si>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</si>
  <si>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</si>
  <si>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</si>
  <si>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</si>
  <si>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</si>
  <si>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</si>
  <si>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</si>
  <si>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</si>
  <si>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</si>
  <si>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</si>
  <si>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</si>
  <si>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</si>
  <si>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</si>
  <si>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</si>
  <si>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</si>
  <si>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</si>
  <si>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</si>
  <si>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</si>
  <si>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</si>
  <si>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</si>
  <si>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</si>
  <si>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</si>
  <si>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</si>
  <si>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</si>
  <si>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</si>
  <si>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</si>
  <si>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</si>
  <si>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</si>
  <si>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</si>
  <si>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</si>
  <si>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</si>
  <si>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</si>
  <si>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</si>
  <si>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</si>
  <si>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</si>
  <si>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</si>
  <si>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</si>
  <si>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</si>
  <si>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</si>
  <si>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</si>
  <si>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</si>
  <si>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</si>
  <si>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</si>
  <si>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</si>
  <si>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</si>
  <si>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</si>
  <si>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</si>
  <si>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</si>
  <si>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</si>
  <si>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</si>
  <si>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</si>
  <si>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</si>
  <si>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</si>
  <si>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</si>
  <si>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</si>
  <si>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</si>
  <si>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</si>
  <si>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</si>
  <si>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</si>
  <si>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</si>
  <si>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</si>
  <si>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</si>
  <si>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</si>
  <si>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</si>
  <si>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</si>
  <si>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</si>
  <si>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</si>
  <si>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</si>
  <si>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</si>
  <si>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</si>
  <si>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</si>
  <si>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</si>
  <si>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</si>
  <si>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</si>
  <si>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</si>
  <si>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</si>
  <si>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</si>
  <si>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</si>
  <si>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</si>
  <si>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</si>
  <si>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</si>
  <si>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</si>
  <si>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</si>
  <si>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</si>
  <si>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</si>
  <si>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</si>
  <si>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</si>
  <si>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</si>
  <si>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</si>
  <si>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</si>
  <si>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</si>
  <si>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</si>
  <si>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</si>
  <si>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</si>
  <si>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</si>
  <si>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</si>
  <si>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</si>
  <si>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</si>
  <si>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</si>
  <si>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</si>
  <si>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</si>
  <si>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</si>
  <si>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</si>
  <si>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</si>
  <si>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</si>
  <si>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</si>
  <si>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</si>
  <si>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</si>
  <si>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</si>
  <si>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</si>
  <si>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</si>
  <si>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</si>
  <si>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</si>
  <si>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</si>
  <si>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</si>
  <si>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</si>
  <si>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</si>
  <si>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</si>
  <si>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</si>
  <si>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</si>
  <si>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</si>
  <si>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</si>
  <si>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</si>
  <si>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</si>
  <si>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</si>
  <si>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</si>
  <si>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</si>
  <si>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</si>
  <si>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</si>
  <si>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</si>
  <si>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</si>
  <si>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</si>
  <si>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</si>
  <si>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</si>
  <si>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</si>
  <si>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</si>
  <si>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</si>
  <si>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</si>
  <si>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</si>
  <si>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</si>
  <si>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</si>
  <si>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</si>
  <si>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</si>
  <si>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</si>
  <si>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</si>
  <si>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</si>
  <si>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</si>
  <si>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</si>
  <si>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</si>
  <si>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</si>
  <si>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</si>
  <si>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</si>
  <si>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</si>
  <si>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</si>
  <si>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</si>
  <si>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</si>
  <si>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</si>
  <si>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</si>
  <si>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</si>
  <si>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</si>
  <si>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</si>
  <si>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</si>
  <si>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</si>
  <si>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</si>
  <si>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</si>
  <si>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</si>
  <si>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</si>
  <si>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</si>
  <si>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</si>
  <si>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</si>
  <si>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</si>
  <si>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</si>
  <si>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</si>
  <si>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</si>
  <si>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</si>
  <si>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</si>
  <si>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</si>
  <si>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</si>
  <si>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</si>
  <si>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</si>
  <si>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</si>
  <si>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</si>
  <si>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</si>
  <si>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</si>
  <si>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</si>
  <si>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</si>
  <si>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</si>
  <si>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</si>
  <si>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</si>
  <si>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</si>
  <si>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</si>
  <si>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</si>
  <si>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</si>
  <si>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</si>
  <si>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</si>
  <si>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</si>
  <si>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</si>
  <si>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</si>
  <si>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</si>
  <si>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</si>
  <si>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</si>
  <si>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</si>
  <si>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</si>
  <si>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</si>
  <si>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</si>
  <si>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</si>
  <si>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</si>
  <si>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</si>
  <si>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</si>
  <si>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</si>
  <si>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</si>
  <si>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</si>
  <si>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</si>
  <si>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</si>
  <si>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</si>
  <si>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</si>
  <si>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</si>
  <si>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</si>
  <si>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</si>
  <si>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</si>
  <si>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</si>
  <si>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</si>
  <si>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</si>
  <si>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</si>
  <si>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</si>
  <si>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</si>
  <si>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</si>
  <si>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</si>
  <si>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</si>
  <si>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</si>
  <si>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</si>
  <si>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</si>
  <si>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</si>
  <si>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</si>
  <si>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</si>
  <si>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</si>
  <si>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</si>
  <si>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</si>
  <si>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</si>
  <si>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</si>
  <si>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</si>
  <si>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</si>
  <si>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</si>
  <si>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</si>
  <si>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</si>
  <si>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</si>
  <si>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</si>
  <si>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</si>
  <si>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</si>
  <si>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</si>
  <si>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</si>
  <si>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</si>
  <si>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</si>
  <si>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</si>
  <si>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</si>
  <si>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</si>
  <si>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</si>
  <si>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</si>
  <si>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</si>
  <si>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</si>
  <si>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</si>
  <si>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</si>
  <si>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</si>
  <si>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</si>
  <si>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</si>
  <si>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</si>
  <si>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</si>
  <si>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</si>
  <si>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</si>
  <si>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</si>
  <si>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</si>
  <si>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</si>
  <si>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</si>
  <si>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</si>
  <si>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</si>
  <si>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</si>
  <si>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</si>
  <si>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</si>
  <si>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</si>
  <si>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</si>
  <si>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</si>
  <si>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</si>
  <si>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</si>
  <si>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</si>
  <si>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</si>
  <si>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</si>
  <si>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</si>
  <si>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</si>
  <si>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</si>
  <si>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</si>
  <si>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</si>
  <si>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</si>
  <si>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</si>
  <si>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</si>
  <si>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</si>
  <si>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</si>
  <si>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</si>
  <si>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</si>
  <si>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</si>
  <si>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</si>
  <si>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</si>
  <si>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</si>
  <si>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</si>
  <si>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</si>
  <si>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</si>
  <si>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</si>
  <si>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</si>
  <si>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</si>
  <si>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</si>
  <si>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</si>
  <si>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</si>
  <si>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</si>
  <si>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</si>
  <si>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</si>
  <si>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</si>
  <si>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</si>
  <si>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</si>
  <si>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</si>
  <si>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</si>
  <si>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</si>
  <si>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</si>
  <si>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</si>
  <si>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</si>
  <si>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</si>
  <si>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</si>
  <si>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</si>
  <si>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</si>
  <si>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</si>
  <si>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</si>
  <si>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</si>
  <si>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</si>
  <si>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</si>
  <si>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</si>
  <si>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</si>
  <si>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</si>
  <si>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</si>
  <si>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</si>
  <si>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</si>
  <si>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</si>
  <si>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</si>
  <si>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</si>
  <si>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</si>
  <si>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</si>
  <si>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</si>
  <si>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</si>
  <si>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</si>
  <si>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</si>
  <si>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</si>
  <si>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</si>
  <si>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</si>
  <si>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</si>
  <si>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</si>
  <si>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</si>
  <si>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</si>
  <si>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</si>
  <si>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</si>
  <si>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</si>
  <si>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</si>
  <si>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</si>
  <si>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</si>
  <si>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</si>
  <si>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</si>
  <si>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</si>
  <si>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</si>
  <si>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</si>
  <si>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</si>
  <si>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</si>
  <si>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</si>
  <si>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</si>
  <si>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</si>
  <si>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</si>
  <si>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</si>
  <si>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</si>
  <si>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</si>
  <si>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</si>
  <si>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</si>
  <si>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</si>
  <si>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</si>
  <si>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</si>
  <si>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</si>
  <si>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</si>
  <si>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</si>
  <si>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</si>
  <si>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</si>
  <si>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</si>
  <si>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</si>
  <si>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</si>
  <si>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</si>
  <si>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</si>
  <si>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</si>
  <si>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</si>
  <si>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</si>
  <si>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</si>
  <si>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</si>
  <si>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</si>
  <si>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</si>
  <si>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</si>
  <si>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</si>
  <si>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</si>
  <si>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</si>
  <si>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</si>
  <si>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</si>
  <si>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</si>
  <si>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</si>
  <si>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</si>
  <si>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</si>
  <si>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</si>
  <si>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</si>
  <si>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</si>
  <si>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</si>
  <si>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</si>
  <si>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</si>
  <si>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</si>
  <si>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</si>
  <si>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</si>
  <si>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</si>
  <si>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</si>
  <si>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</si>
  <si>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</si>
  <si>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</si>
  <si>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</si>
  <si>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</si>
  <si>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</si>
  <si>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</si>
  <si>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</si>
  <si>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</si>
  <si>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</si>
  <si>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</si>
  <si>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</si>
  <si>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</si>
  <si>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</si>
  <si>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</si>
  <si>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</si>
  <si>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</si>
  <si>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</si>
  <si>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</si>
  <si>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</si>
  <si>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</si>
  <si>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</si>
  <si>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</si>
  <si>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</si>
  <si>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</si>
  <si>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</si>
  <si>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</si>
  <si>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</si>
  <si>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</si>
  <si>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</si>
  <si>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</si>
  <si>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</si>
  <si>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</si>
  <si>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</si>
  <si>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</si>
  <si>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</si>
  <si>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</si>
  <si>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</si>
  <si>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</si>
  <si>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</si>
  <si>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</si>
  <si>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</si>
  <si>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</si>
  <si>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</si>
  <si>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</si>
  <si>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</si>
  <si>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</si>
  <si>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</si>
  <si>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</si>
  <si>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</si>
  <si>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</si>
  <si>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</si>
  <si>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</si>
  <si>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</si>
  <si>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</si>
  <si>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</si>
  <si>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</si>
  <si>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</si>
  <si>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</si>
  <si>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</si>
  <si>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</si>
  <si>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</si>
  <si>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</si>
  <si>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</si>
  <si>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</si>
  <si>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</si>
  <si>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</si>
  <si>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</si>
  <si>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</si>
  <si>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</si>
  <si>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</si>
  <si>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</si>
  <si>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</si>
  <si>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</si>
  <si>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</si>
  <si>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</si>
  <si>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</si>
  <si>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</si>
  <si>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</si>
  <si>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</si>
  <si>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</si>
  <si>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</si>
  <si>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</si>
  <si>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</si>
  <si>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</si>
  <si>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</si>
  <si>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</si>
  <si>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</si>
  <si>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</si>
  <si>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</si>
  <si>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</si>
  <si>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</si>
  <si>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</si>
  <si>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</si>
  <si>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</si>
  <si>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</si>
  <si>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</si>
  <si>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</si>
  <si>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</si>
  <si>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</si>
  <si>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</si>
  <si>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</si>
  <si>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</si>
  <si>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</si>
  <si>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</si>
  <si>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</si>
  <si>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</si>
  <si>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</si>
  <si>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</si>
  <si>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</si>
  <si>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</si>
  <si>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</si>
  <si>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</si>
  <si>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</si>
  <si>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</si>
  <si>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</si>
  <si>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</si>
  <si>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</si>
  <si>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</si>
  <si>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</si>
  <si>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</si>
  <si>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</si>
  <si>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</si>
  <si>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</si>
  <si>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</si>
  <si>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</si>
  <si>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</si>
  <si>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</si>
  <si>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</si>
  <si>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</si>
  <si>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</si>
  <si>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</si>
  <si>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</si>
  <si>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</si>
  <si>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</si>
  <si>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</si>
  <si>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</si>
  <si>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</si>
  <si>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</si>
  <si>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</si>
  <si>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</si>
  <si>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</si>
  <si>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</si>
  <si>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</si>
  <si>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</si>
  <si>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</si>
  <si>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</si>
  <si>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</si>
  <si>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</si>
  <si>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</si>
  <si>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</si>
  <si>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</si>
  <si>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</si>
  <si>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</si>
  <si>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</si>
  <si>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</si>
  <si>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</si>
  <si>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</si>
  <si>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</si>
  <si>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</si>
  <si>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</si>
  <si>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</si>
  <si>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</si>
  <si>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</si>
  <si>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</si>
  <si>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</si>
  <si>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</si>
  <si>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</si>
  <si>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</si>
  <si>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</si>
  <si>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</si>
  <si>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</si>
  <si>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</si>
  <si>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</si>
  <si>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</si>
  <si>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</si>
  <si>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</si>
  <si>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</si>
  <si>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</si>
  <si>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</si>
  <si>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</si>
  <si>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</si>
  <si>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</si>
  <si>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</si>
  <si>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</si>
  <si>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</si>
  <si>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</si>
  <si>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</si>
  <si>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</si>
  <si>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</si>
  <si>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</si>
  <si>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</si>
  <si>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</si>
  <si>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</si>
  <si>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</si>
  <si>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</si>
  <si>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</si>
  <si>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</si>
  <si>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</si>
  <si>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</si>
  <si>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</si>
  <si>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</si>
  <si>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</si>
  <si>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</si>
  <si>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</si>
  <si>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</si>
  <si>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</si>
  <si>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</si>
  <si>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</si>
  <si>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</si>
  <si>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</si>
  <si>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</si>
  <si>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</si>
  <si>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</si>
  <si>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</si>
  <si>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</si>
  <si>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</si>
  <si>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</si>
  <si>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</si>
  <si>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</si>
  <si>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</si>
  <si>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</si>
  <si>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</si>
  <si>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</si>
  <si>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</si>
  <si>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</si>
  <si>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</si>
  <si>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</si>
  <si>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</si>
  <si>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</si>
  <si>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</si>
  <si>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</si>
  <si>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</si>
  <si>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</si>
  <si>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</si>
  <si>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</si>
  <si>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</si>
  <si>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</si>
  <si>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</si>
  <si>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</si>
  <si>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</si>
  <si>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</si>
  <si>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</si>
  <si>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</si>
  <si>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</si>
  <si>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</si>
  <si>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</si>
  <si>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</si>
  <si>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</si>
  <si>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</si>
  <si>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</si>
  <si>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</si>
  <si>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</si>
  <si>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</si>
  <si>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</si>
  <si>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</si>
  <si>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</si>
  <si>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</si>
  <si>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</si>
  <si>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</si>
  <si>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</si>
  <si>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</si>
  <si>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</si>
  <si>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</si>
  <si>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</si>
  <si>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</si>
  <si>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</si>
  <si>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</si>
  <si>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</si>
  <si>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</si>
  <si>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</si>
  <si>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</si>
  <si>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</si>
  <si>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</si>
  <si>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</si>
  <si>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</si>
  <si>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</si>
  <si>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</si>
  <si>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</si>
  <si>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</si>
  <si>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</si>
  <si>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</si>
  <si>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</si>
  <si>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</si>
  <si>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</si>
  <si>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</si>
  <si>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</si>
  <si>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</si>
  <si>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</si>
  <si>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</si>
  <si>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</si>
  <si>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</si>
  <si>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</si>
  <si>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</si>
  <si>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</si>
  <si>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</si>
  <si>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</si>
  <si>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</si>
  <si>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</si>
  <si>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</si>
  <si>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</si>
  <si>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</si>
  <si>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</si>
  <si>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</si>
  <si>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</si>
  <si>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</si>
  <si>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</si>
  <si>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</si>
  <si>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</si>
  <si>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</si>
  <si>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</si>
  <si>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</si>
  <si>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</si>
  <si>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</si>
  <si>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</si>
  <si>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</si>
  <si>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</si>
  <si>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</si>
  <si>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</si>
  <si>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</si>
  <si>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</si>
  <si>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</si>
  <si>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</si>
  <si>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</si>
  <si>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</si>
  <si>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</si>
  <si>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</si>
  <si>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</si>
  <si>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</si>
  <si>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</si>
  <si>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</si>
  <si>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</si>
  <si>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</si>
  <si>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</si>
  <si>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</si>
  <si>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</si>
  <si>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</si>
  <si>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</si>
  <si>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</si>
  <si>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</si>
  <si>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</si>
  <si>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</si>
  <si>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</si>
  <si>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</si>
  <si>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</si>
  <si>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</si>
  <si>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</si>
  <si>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</si>
  <si>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</si>
  <si>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</si>
  <si>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</si>
  <si>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</si>
  <si>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</si>
  <si>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</si>
  <si>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</si>
  <si>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</si>
  <si>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</si>
  <si>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</si>
  <si>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</si>
  <si>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</si>
  <si>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</si>
  <si>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</si>
  <si>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</si>
  <si>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</si>
  <si>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</si>
  <si>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</si>
  <si>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</si>
  <si>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</si>
  <si>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</si>
  <si>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</si>
  <si>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</si>
  <si>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</si>
  <si>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</si>
  <si>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</si>
  <si>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</si>
  <si>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</si>
  <si>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</si>
  <si>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</si>
  <si>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</si>
  <si>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</si>
  <si>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</si>
  <si>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</si>
  <si>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</si>
  <si>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</si>
  <si>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</si>
  <si>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</si>
  <si>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</si>
  <si>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</si>
  <si>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</si>
  <si>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</si>
  <si>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</si>
  <si>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</si>
  <si>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</si>
  <si>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</si>
  <si>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</si>
  <si>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</si>
  <si>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</si>
  <si>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</si>
  <si>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</si>
  <si>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</si>
  <si>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</si>
  <si>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</si>
  <si>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</si>
  <si>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</si>
  <si>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</si>
  <si>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</si>
  <si>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</si>
  <si>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</si>
  <si>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</si>
  <si>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</si>
  <si>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</si>
  <si>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</si>
  <si>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</si>
  <si>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</si>
  <si>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</si>
  <si>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</si>
  <si>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</si>
  <si>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</si>
  <si>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</si>
  <si>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</si>
  <si>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</si>
  <si>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</si>
  <si>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</si>
  <si>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</si>
  <si>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</si>
  <si>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</si>
  <si>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</si>
  <si>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</si>
  <si>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</si>
  <si>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</si>
  <si>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</si>
  <si>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</si>
  <si>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</si>
  <si>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</si>
  <si>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</si>
  <si>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</si>
  <si>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</si>
  <si>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</si>
  <si>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</si>
  <si>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</si>
  <si>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</si>
  <si>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</si>
  <si>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</si>
  <si>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</si>
  <si>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</si>
  <si>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</si>
  <si>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</si>
  <si>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</si>
  <si>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</si>
  <si>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</si>
  <si>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</si>
  <si>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</si>
  <si>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</si>
  <si>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</si>
  <si>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</si>
  <si>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</si>
  <si>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</si>
  <si>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</si>
  <si>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</si>
  <si>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</si>
  <si>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</si>
  <si>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</si>
  <si>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</si>
  <si>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</si>
  <si>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</si>
  <si>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</si>
  <si>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</si>
  <si>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</si>
  <si>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</si>
  <si>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</si>
  <si>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</si>
  <si>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</si>
  <si>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</si>
  <si>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</si>
  <si>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</si>
  <si>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</si>
  <si>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</si>
  <si>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</si>
  <si>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</si>
  <si>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</si>
  <si>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</si>
  <si>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</si>
  <si>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</si>
  <si>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</si>
  <si>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</si>
  <si>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</si>
  <si>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</si>
  <si>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</si>
  <si>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</si>
  <si>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</si>
  <si>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</si>
  <si>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</si>
  <si>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</si>
  <si>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</si>
  <si>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</si>
  <si>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</si>
  <si>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</si>
  <si>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</si>
  <si>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</si>
  <si>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</si>
  <si>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</si>
  <si>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</si>
  <si>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</si>
  <si>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</si>
  <si>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</si>
  <si>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</si>
  <si>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</si>
  <si>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</si>
  <si>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</si>
  <si>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</si>
  <si>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</si>
  <si>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</si>
  <si>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</si>
  <si>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</si>
  <si>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</si>
  <si>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</si>
  <si>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</si>
  <si>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</si>
  <si>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</si>
  <si>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</si>
  <si>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</si>
  <si>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</si>
  <si>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</si>
  <si>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</si>
  <si>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</si>
  <si>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</si>
  <si>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</si>
  <si>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</si>
  <si>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</si>
  <si>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</si>
  <si>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</si>
  <si>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</si>
  <si>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</si>
  <si>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</si>
  <si>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</si>
  <si>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</si>
  <si>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</si>
  <si>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</si>
  <si>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</si>
  <si>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</si>
  <si>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</si>
  <si>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</si>
  <si>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</si>
  <si>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</si>
  <si>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</si>
  <si>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</si>
  <si>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</si>
  <si>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</si>
  <si>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</si>
  <si>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</si>
  <si>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</si>
  <si>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</si>
  <si>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</si>
  <si>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</si>
  <si>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</si>
  <si>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</si>
  <si>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</si>
  <si>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</si>
  <si>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</si>
  <si>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</si>
  <si>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</si>
  <si>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</si>
  <si>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</si>
  <si>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</si>
  <si>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</si>
  <si>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</si>
  <si>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</si>
  <si>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</si>
  <si>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</si>
  <si>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</si>
  <si>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</si>
  <si>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</si>
  <si>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</si>
  <si>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</si>
  <si>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</si>
  <si>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</si>
  <si>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</si>
  <si>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</si>
  <si>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</si>
  <si>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</si>
  <si>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</si>
  <si>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</si>
  <si>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</si>
  <si>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</si>
  <si>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</si>
  <si>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</si>
  <si>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</si>
  <si>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</si>
  <si>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</si>
  <si>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</si>
  <si>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</si>
  <si>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</si>
  <si>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</si>
  <si>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</si>
  <si>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</si>
  <si>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</si>
  <si>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</si>
  <si>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</si>
  <si>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</si>
  <si>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</si>
  <si>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</si>
  <si>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</si>
  <si>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</si>
  <si>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</si>
  <si>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</si>
  <si>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</si>
  <si>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</si>
  <si>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</si>
  <si>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</si>
  <si>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</si>
  <si>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</si>
  <si>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</si>
  <si>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</si>
  <si>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</si>
  <si>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</si>
  <si>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</si>
  <si>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</si>
  <si>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</si>
  <si>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</si>
  <si>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</si>
  <si>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</si>
  <si>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</si>
  <si>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</si>
  <si>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</si>
  <si>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</si>
  <si>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</si>
  <si>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</si>
  <si>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</si>
  <si>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</si>
  <si>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</si>
  <si>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</si>
  <si>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</si>
  <si>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</si>
  <si>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</si>
  <si>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</si>
  <si>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</si>
  <si>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</si>
  <si>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</si>
  <si>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</si>
  <si>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</si>
  <si>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</si>
  <si>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</si>
  <si>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</si>
  <si>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</si>
  <si>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</si>
  <si>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</si>
  <si>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</si>
  <si>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</si>
  <si>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</si>
  <si>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</si>
  <si>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</si>
  <si>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</si>
  <si>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</si>
  <si>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</si>
  <si>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</si>
  <si>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</si>
  <si>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</si>
  <si>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</si>
  <si>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</si>
  <si>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</si>
  <si>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</si>
  <si>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</si>
  <si>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</si>
  <si>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</si>
  <si>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</si>
  <si>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</si>
  <si>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</si>
  <si>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</si>
  <si>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</si>
  <si>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</si>
  <si>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</si>
  <si>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</si>
  <si>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</si>
  <si>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</si>
  <si>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</si>
  <si>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</si>
  <si>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</si>
  <si>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</si>
  <si>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</si>
  <si>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</si>
  <si>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</si>
  <si>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</si>
  <si>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</si>
  <si>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</si>
  <si>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</si>
  <si>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</si>
  <si>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</si>
  <si>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</si>
  <si>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</si>
  <si>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</si>
  <si>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</si>
  <si>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</si>
  <si>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</si>
  <si>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</si>
  <si>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</si>
  <si>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</si>
  <si>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</si>
  <si>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</si>
  <si>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</si>
  <si>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</si>
  <si>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</si>
  <si>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</si>
  <si>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</si>
  <si>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</si>
  <si>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</si>
  <si>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</si>
  <si>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</si>
  <si>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</si>
  <si>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</si>
  <si>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</si>
  <si>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</si>
  <si>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</si>
  <si>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</si>
  <si>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</si>
  <si>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</si>
  <si>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</si>
  <si>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</si>
  <si>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</si>
  <si>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</si>
  <si>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</si>
  <si>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</si>
  <si>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</si>
  <si>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</si>
  <si>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</si>
  <si>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</si>
  <si>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</si>
  <si>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</si>
  <si>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</si>
  <si>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</si>
  <si>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</si>
  <si>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</si>
  <si>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</si>
  <si>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</si>
  <si>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</si>
  <si>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</si>
  <si>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</si>
  <si>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</si>
  <si>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</si>
  <si>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</si>
  <si>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</si>
  <si>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</si>
  <si>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</si>
  <si>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</si>
  <si>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</si>
  <si>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</si>
  <si>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</si>
  <si>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</si>
  <si>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</si>
  <si>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</si>
  <si>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</si>
  <si>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</si>
  <si>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</si>
  <si>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</si>
  <si>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</si>
  <si>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</si>
  <si>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</si>
  <si>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</si>
  <si>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</si>
  <si>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</si>
  <si>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</si>
  <si>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</si>
  <si>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</si>
  <si>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</si>
  <si>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</si>
  <si>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</si>
  <si>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</si>
  <si>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</si>
  <si>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</si>
  <si>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</si>
  <si>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</si>
  <si>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</si>
  <si>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</si>
  <si>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</si>
  <si>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</si>
  <si>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</si>
  <si>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</si>
  <si>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</si>
  <si>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</si>
  <si>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</si>
  <si>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</si>
  <si>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</si>
  <si>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</si>
  <si>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</si>
  <si>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</si>
  <si>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</si>
  <si>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</si>
  <si>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</si>
  <si>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</si>
  <si>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</si>
  <si>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</si>
  <si>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</si>
  <si>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</si>
  <si>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</si>
  <si>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</si>
  <si>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</si>
  <si>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</si>
  <si>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</si>
  <si>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</si>
  <si>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</si>
  <si>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</si>
  <si>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</si>
  <si>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</si>
  <si>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</si>
  <si>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</si>
  <si>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</si>
  <si>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</si>
  <si>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</si>
  <si>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</si>
  <si>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</si>
  <si>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</si>
  <si>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</si>
  <si>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</si>
  <si>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</si>
  <si>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</si>
  <si>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</si>
  <si>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</si>
  <si>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</si>
  <si>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</si>
  <si>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</si>
  <si>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</si>
  <si>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</si>
  <si>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</si>
  <si>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</si>
  <si>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</si>
  <si>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</si>
  <si>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</si>
  <si>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</si>
  <si>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</si>
  <si>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</si>
  <si>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</si>
  <si>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</si>
  <si>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</si>
  <si>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</si>
  <si>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</si>
  <si>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</si>
  <si>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</si>
  <si>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</si>
  <si>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</si>
  <si>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</si>
  <si>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</si>
  <si>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</si>
  <si>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</si>
  <si>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</si>
  <si>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</si>
  <si>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</si>
  <si>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</si>
  <si>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</si>
  <si>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</si>
  <si>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</si>
  <si>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</si>
  <si>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</si>
  <si>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</si>
  <si>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</si>
  <si>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</si>
  <si>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</si>
  <si>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</si>
  <si>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</si>
  <si>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</si>
  <si>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</si>
  <si>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</si>
  <si>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</si>
  <si>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</si>
  <si>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</si>
  <si>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</si>
  <si>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</si>
  <si>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</si>
  <si>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</si>
  <si>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</si>
  <si>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</si>
  <si>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</si>
  <si>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</si>
  <si>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</si>
  <si>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</si>
  <si>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</si>
  <si>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</si>
  <si>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</si>
  <si>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</si>
  <si>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</si>
  <si>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</si>
  <si>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</si>
  <si>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</si>
  <si>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</si>
  <si>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</si>
  <si>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</si>
  <si>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</si>
  <si>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</si>
  <si>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</si>
  <si>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</si>
  <si>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</si>
  <si>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</si>
  <si>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</si>
  <si>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</si>
  <si>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</si>
  <si>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</si>
  <si>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</si>
  <si>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</si>
  <si>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</si>
  <si>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</si>
  <si>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</si>
  <si>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</si>
  <si>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</si>
  <si>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</si>
  <si>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</si>
  <si>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</si>
  <si>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</si>
  <si>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</si>
  <si>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</si>
  <si>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</si>
  <si>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</si>
  <si>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</si>
  <si>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</si>
  <si>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</si>
  <si>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</si>
  <si>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</si>
  <si>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</si>
  <si>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</si>
  <si>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</si>
  <si>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</si>
  <si>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</si>
  <si>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</si>
  <si>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</si>
  <si>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</si>
  <si>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</si>
  <si>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</si>
  <si>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</si>
  <si>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</si>
  <si>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</si>
  <si>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</si>
  <si>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</si>
  <si>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</si>
  <si>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</si>
  <si>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</si>
  <si>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</si>
  <si>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</si>
  <si>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</si>
  <si>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</si>
  <si>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</si>
  <si>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</si>
  <si>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</si>
  <si>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</si>
  <si>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</si>
  <si>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</si>
  <si>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</si>
  <si>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</si>
  <si>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</si>
  <si>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</si>
  <si>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</si>
  <si>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</si>
  <si>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</si>
  <si>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</si>
  <si>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</si>
  <si>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</si>
  <si>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</si>
  <si>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</si>
  <si>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</si>
  <si>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</si>
  <si>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</si>
  <si>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</si>
  <si>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</si>
  <si>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</si>
  <si>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</si>
  <si>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</si>
  <si>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</si>
  <si>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</si>
  <si>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</si>
  <si>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</si>
  <si>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</si>
  <si>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</si>
  <si>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</si>
  <si>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</si>
  <si>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</si>
  <si>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</si>
  <si>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</si>
  <si>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</si>
  <si>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</si>
  <si>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</si>
  <si>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</si>
  <si>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</si>
  <si>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</si>
  <si>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</si>
  <si>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</si>
  <si>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</si>
  <si>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</si>
  <si>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</si>
  <si>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</si>
  <si>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</si>
  <si>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</si>
  <si>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</si>
  <si>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</si>
  <si>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</si>
  <si>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</si>
  <si>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</si>
  <si>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</si>
  <si>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</si>
  <si>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</si>
  <si>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</si>
  <si>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</si>
  <si>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</si>
  <si>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</si>
  <si>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</si>
  <si>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</si>
  <si>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</si>
  <si>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</si>
  <si>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</si>
  <si>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</si>
  <si>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</si>
  <si>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</si>
  <si>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</si>
  <si>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</si>
  <si>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</si>
  <si>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</si>
  <si>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</si>
  <si>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</si>
  <si>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</si>
  <si>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</si>
  <si>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</si>
  <si>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</si>
  <si>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</si>
  <si>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</si>
  <si>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</si>
  <si>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</si>
  <si>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</si>
  <si>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</si>
  <si>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</si>
  <si>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</si>
  <si>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</si>
  <si>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</si>
  <si>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</si>
  <si>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</si>
  <si>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</si>
  <si>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</si>
  <si>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</si>
  <si>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</si>
  <si>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</si>
  <si>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</si>
  <si>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</si>
  <si>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</si>
  <si>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</si>
  <si>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</si>
  <si>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</si>
  <si>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</si>
  <si>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</si>
  <si>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</si>
  <si>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</si>
  <si>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</si>
  <si>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</si>
  <si>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</si>
  <si>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</si>
  <si>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</si>
  <si>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</si>
  <si>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</si>
  <si>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</si>
  <si>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</si>
  <si>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</si>
  <si>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</si>
  <si>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</si>
  <si>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</si>
  <si>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</si>
  <si>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</si>
  <si>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</si>
  <si>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</si>
  <si>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</si>
  <si>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</si>
  <si>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</si>
  <si>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</si>
  <si>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</si>
  <si>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</si>
  <si>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</si>
  <si>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</si>
  <si>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</si>
  <si>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</si>
  <si>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</si>
  <si>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</si>
  <si>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</si>
  <si>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</si>
  <si>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</si>
  <si>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</si>
  <si>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</si>
  <si>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</si>
  <si>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</si>
  <si>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</si>
  <si>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</si>
  <si>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</si>
  <si>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</si>
  <si>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</si>
  <si>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</si>
  <si>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</si>
  <si>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</si>
  <si>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</si>
  <si>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</si>
  <si>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</si>
  <si>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</si>
  <si>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</si>
  <si>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</si>
  <si>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</si>
  <si>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</si>
  <si>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</si>
  <si>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</si>
  <si>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</si>
  <si>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</si>
  <si>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</si>
  <si>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</si>
  <si>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</si>
  <si>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</si>
  <si>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</si>
  <si>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</si>
  <si>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</si>
  <si>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</si>
  <si>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</si>
  <si>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</si>
  <si>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</si>
  <si>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</si>
  <si>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</si>
  <si>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</si>
  <si>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</si>
  <si>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</si>
  <si>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</si>
  <si>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</si>
  <si>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</si>
  <si>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</si>
  <si>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</si>
  <si>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</si>
  <si>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</si>
  <si>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</si>
  <si>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</si>
  <si>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</si>
  <si>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</si>
  <si>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</si>
  <si>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</si>
  <si>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</si>
  <si>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</si>
  <si>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</si>
  <si>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</si>
  <si>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</si>
  <si>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</si>
  <si>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</si>
  <si>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</si>
  <si>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</si>
  <si>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</si>
  <si>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</si>
  <si>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</si>
  <si>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</si>
  <si>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</si>
  <si>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</si>
  <si>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</si>
  <si>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</si>
  <si>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</si>
  <si>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</si>
  <si>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</si>
  <si>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</si>
  <si>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</si>
  <si>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</si>
  <si>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</si>
  <si>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</si>
  <si>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</si>
  <si>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</si>
  <si>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</si>
  <si>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</si>
  <si>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</si>
  <si>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</si>
  <si>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</si>
  <si>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</si>
  <si>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</si>
  <si>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</si>
  <si>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</si>
  <si>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</si>
  <si>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</si>
  <si>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</si>
  <si>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</si>
  <si>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</si>
  <si>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</si>
  <si>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</si>
  <si>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</si>
  <si>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</si>
  <si>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</si>
  <si>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</si>
  <si>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</si>
  <si>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</si>
  <si>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</si>
  <si>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</si>
  <si>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</si>
  <si>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</si>
  <si>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</si>
  <si>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</si>
  <si>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</si>
  <si>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</si>
  <si>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</si>
  <si>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</si>
  <si>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</si>
  <si>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</si>
  <si>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</si>
  <si>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</si>
  <si>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</si>
  <si>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</si>
  <si>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</si>
  <si>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</si>
  <si>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</si>
  <si>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</si>
  <si>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</si>
  <si>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</si>
  <si>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</si>
  <si>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</si>
  <si>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</si>
  <si>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</si>
  <si>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</si>
  <si>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</si>
  <si>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</si>
  <si>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</si>
  <si>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</si>
  <si>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</si>
  <si>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</si>
  <si>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</si>
  <si>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</si>
  <si>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</si>
  <si>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</si>
  <si>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</si>
  <si>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</si>
  <si>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</si>
  <si>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</si>
  <si>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</si>
  <si>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</si>
  <si>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</si>
  <si>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</si>
  <si>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</si>
  <si>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</si>
  <si>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</si>
  <si>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</si>
  <si>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</si>
  <si>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</si>
  <si>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</si>
  <si>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</si>
  <si>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</si>
  <si>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</si>
  <si>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</si>
  <si>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</si>
  <si>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</si>
  <si>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</si>
  <si>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</si>
  <si>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</si>
  <si>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</si>
  <si>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</si>
  <si>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</si>
  <si>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</si>
  <si>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</si>
  <si>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</si>
  <si>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</si>
  <si>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</si>
  <si>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</si>
  <si>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</si>
  <si>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</si>
  <si>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</si>
  <si>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</si>
  <si>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</si>
  <si>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</si>
  <si>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</si>
  <si>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</si>
  <si>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</si>
  <si>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</si>
  <si>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</si>
  <si>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</si>
  <si>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</si>
  <si>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</si>
  <si>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</si>
  <si>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</si>
  <si>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</si>
  <si>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</si>
  <si>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</si>
  <si>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</si>
  <si>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</si>
  <si>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</si>
  <si>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</si>
  <si>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</si>
  <si>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</si>
  <si>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</si>
  <si>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</si>
  <si>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</si>
  <si>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</si>
  <si>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</si>
  <si>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</si>
  <si>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</si>
  <si>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</si>
  <si>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</si>
  <si>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</si>
  <si>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</si>
  <si>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</si>
  <si>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</si>
  <si>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</si>
  <si>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</si>
  <si>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</si>
  <si>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</si>
  <si>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</si>
  <si>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</si>
  <si>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</si>
  <si>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</si>
  <si>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</si>
  <si>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</si>
  <si>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</si>
  <si>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</si>
  <si>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</si>
  <si>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</si>
  <si>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</si>
  <si>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</si>
  <si>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</si>
  <si>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</si>
  <si>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</si>
  <si>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</si>
  <si>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</si>
  <si>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</si>
  <si>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</si>
  <si>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</si>
  <si>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</si>
  <si>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</si>
  <si>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</si>
  <si>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</si>
  <si>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</si>
  <si>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</si>
  <si>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</si>
  <si>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</si>
  <si>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</si>
  <si>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</si>
  <si>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</si>
  <si>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</si>
  <si>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</si>
  <si>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</si>
  <si>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</si>
  <si>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</si>
  <si>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</si>
  <si>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</si>
  <si>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</si>
  <si>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</si>
  <si>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</si>
  <si>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</si>
  <si>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</si>
  <si>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</si>
  <si>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</si>
  <si>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</si>
  <si>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</si>
  <si>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</si>
  <si>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</si>
  <si>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</si>
  <si>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</si>
  <si>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</si>
  <si>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</si>
  <si>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</si>
  <si>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</si>
  <si>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</si>
  <si>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</si>
  <si>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</si>
  <si>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</si>
  <si>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</si>
  <si>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</si>
  <si>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</si>
  <si>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</si>
  <si>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</si>
  <si>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</si>
  <si>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</si>
  <si>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</si>
  <si>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</si>
  <si>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</si>
  <si>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</si>
  <si>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</si>
  <si>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</si>
  <si>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</si>
  <si>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</si>
  <si>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</si>
  <si>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</si>
  <si>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</si>
  <si>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</si>
  <si>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</si>
  <si>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</si>
  <si>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</si>
  <si>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</si>
  <si>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</si>
  <si>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</si>
  <si>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</si>
  <si>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</si>
  <si>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</si>
  <si>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</si>
  <si>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</si>
  <si>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</si>
  <si>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</si>
  <si>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</si>
  <si>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</si>
  <si>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</si>
  <si>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</si>
  <si>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</si>
  <si>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</si>
  <si>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</si>
  <si>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</si>
  <si>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</si>
  <si>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</si>
  <si>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</si>
  <si>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</si>
  <si>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</si>
  <si>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</si>
  <si>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</si>
  <si>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</si>
  <si>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</si>
  <si>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</si>
  <si>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</si>
  <si>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</si>
  <si>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</si>
  <si>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</si>
  <si>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</si>
  <si>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</si>
  <si>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</si>
  <si>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</si>
  <si>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</si>
  <si>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</si>
  <si>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</si>
  <si>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</si>
  <si>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</si>
  <si>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</si>
  <si>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</si>
  <si>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</si>
  <si>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</si>
  <si>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</si>
  <si>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</si>
  <si>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</si>
  <si>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</si>
  <si>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</si>
  <si>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</si>
  <si>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</si>
  <si>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</si>
  <si>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</si>
  <si>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</si>
  <si>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</si>
  <si>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</si>
  <si>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</si>
  <si>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</si>
  <si>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</si>
  <si>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</si>
  <si>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</si>
  <si>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</si>
  <si>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</si>
  <si>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</si>
  <si>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</si>
  <si>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</si>
  <si>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</si>
  <si>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</si>
  <si>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</si>
  <si>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</si>
  <si>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</si>
  <si>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</si>
  <si>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</si>
  <si>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</si>
  <si>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</si>
  <si>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</si>
  <si>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</si>
  <si>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</si>
  <si>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</si>
  <si>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</si>
  <si>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</si>
  <si>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</si>
  <si>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</si>
  <si>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</si>
  <si>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</si>
  <si>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</si>
  <si>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</si>
  <si>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</si>
  <si>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</si>
  <si>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</si>
  <si>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</si>
  <si>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</si>
  <si>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</si>
  <si>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</si>
  <si>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</si>
  <si>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</si>
  <si>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</si>
  <si>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</si>
  <si>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</si>
  <si>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</si>
  <si>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</si>
  <si>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</si>
  <si>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</si>
  <si>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</si>
  <si>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</si>
  <si>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</si>
  <si>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</si>
  <si>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</si>
  <si>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</si>
  <si>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</si>
  <si>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</si>
  <si>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</si>
  <si>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</si>
  <si>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</si>
  <si>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</si>
  <si>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</si>
  <si>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</si>
  <si>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</si>
  <si>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</si>
  <si>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</si>
  <si>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</si>
  <si>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</si>
  <si>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</si>
  <si>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</si>
  <si>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</si>
  <si>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</si>
  <si>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</si>
  <si>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</si>
  <si>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</si>
  <si>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</si>
  <si>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</si>
  <si>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</si>
  <si>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</si>
  <si>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</si>
  <si>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</si>
  <si>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</si>
  <si>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</si>
  <si>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</si>
  <si>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</si>
  <si>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</si>
  <si>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</si>
  <si>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</si>
  <si>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</si>
  <si>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</si>
  <si>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</si>
  <si>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</si>
  <si>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</si>
  <si>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</si>
  <si>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</si>
  <si>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</si>
  <si>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</si>
  <si>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</si>
  <si>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</si>
  <si>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</si>
  <si>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</si>
  <si>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</si>
  <si>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</si>
  <si>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</si>
  <si>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</si>
  <si>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</si>
  <si>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</si>
  <si>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</si>
  <si>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</si>
  <si>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</si>
  <si>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</si>
  <si>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</si>
  <si>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</si>
  <si>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</si>
  <si>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</si>
  <si>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</si>
  <si>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</si>
  <si>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</si>
  <si>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</si>
  <si>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</si>
  <si>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</si>
  <si>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</si>
  <si>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</si>
  <si>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</si>
  <si>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</si>
  <si>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</si>
  <si>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</si>
  <si>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</si>
  <si>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</si>
  <si>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</si>
  <si>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</si>
  <si>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</si>
  <si>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</si>
  <si>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</si>
  <si>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</si>
  <si>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</si>
  <si>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</si>
  <si>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</si>
  <si>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</si>
  <si>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</si>
  <si>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</si>
  <si>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</si>
  <si>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</si>
  <si>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</si>
  <si>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</si>
  <si>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</si>
  <si>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</si>
  <si>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</si>
  <si>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</si>
  <si>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</si>
  <si>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</si>
  <si>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</si>
  <si>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</si>
  <si>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</si>
  <si>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</si>
  <si>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</si>
  <si>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</si>
  <si>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</si>
  <si>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</si>
  <si>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</si>
  <si>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</si>
  <si>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</si>
  <si>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</si>
  <si>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</si>
  <si>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</si>
  <si>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</si>
  <si>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</si>
  <si>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</si>
  <si>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</si>
  <si>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</si>
  <si>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</si>
  <si>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</si>
  <si>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</si>
  <si>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</si>
  <si>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</si>
  <si>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</si>
  <si>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</si>
  <si>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</si>
  <si>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</si>
  <si>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</si>
  <si>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</si>
  <si>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</si>
  <si>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</si>
  <si>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</si>
  <si>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</si>
  <si>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</si>
  <si>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</si>
  <si>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</si>
  <si>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</si>
  <si>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</si>
  <si>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</si>
  <si>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</si>
  <si>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</si>
  <si>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</si>
  <si>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</si>
  <si>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</si>
  <si>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</si>
  <si>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</si>
  <si>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</si>
  <si>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</si>
  <si>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</si>
  <si>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</si>
  <si>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</si>
  <si>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</si>
  <si>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</si>
  <si>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</si>
  <si>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</si>
  <si>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</si>
  <si>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</si>
  <si>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</si>
  <si>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</si>
  <si>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</si>
  <si>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</si>
  <si>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</si>
  <si>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</si>
  <si>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</si>
  <si>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</si>
  <si>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</si>
  <si>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</si>
  <si>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</si>
  <si>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</si>
  <si>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</si>
  <si>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</si>
  <si>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</si>
  <si>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</si>
  <si>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</si>
  <si>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</si>
  <si>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</si>
  <si>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</si>
  <si>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</si>
  <si>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</si>
  <si>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</si>
  <si>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</si>
  <si>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</si>
  <si>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</si>
  <si>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</si>
  <si>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</si>
  <si>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</si>
  <si>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</si>
  <si>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</si>
  <si>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</si>
  <si>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</si>
  <si>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</si>
  <si>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</si>
  <si>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</si>
  <si>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</si>
  <si>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</si>
  <si>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</si>
  <si>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</si>
  <si>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</si>
  <si>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</si>
  <si>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</si>
  <si>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</si>
  <si>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</si>
  <si>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</si>
  <si>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</si>
  <si>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</si>
  <si>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</si>
  <si>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</si>
  <si>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</si>
  <si>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</si>
  <si>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</si>
  <si>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</si>
  <si>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</si>
  <si>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</si>
  <si>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</si>
  <si>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</si>
  <si>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</si>
  <si>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</si>
  <si>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</si>
  <si>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</si>
  <si>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</si>
  <si>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</si>
  <si>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</si>
  <si>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</si>
  <si>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</si>
  <si>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</si>
  <si>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</si>
  <si>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</si>
  <si>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</si>
  <si>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</si>
  <si>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</si>
  <si>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</si>
  <si>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</si>
  <si>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</si>
  <si>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</si>
  <si>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</si>
  <si>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</si>
  <si>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</si>
  <si>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</si>
  <si>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</si>
  <si>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</si>
  <si>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</si>
  <si>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</si>
  <si>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</si>
  <si>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</si>
  <si>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</si>
  <si>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</si>
  <si>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</si>
  <si>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</si>
  <si>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</si>
  <si>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</si>
  <si>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</si>
  <si>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</si>
  <si>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</si>
  <si>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</si>
  <si>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</si>
  <si>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</si>
  <si>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</si>
  <si>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</si>
  <si>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</si>
  <si>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</si>
  <si>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</si>
  <si>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</si>
  <si>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</si>
  <si>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</si>
  <si>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</si>
  <si>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</si>
  <si>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</si>
  <si>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</si>
  <si>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</si>
  <si>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</si>
  <si>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</si>
  <si>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</si>
  <si>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</si>
  <si>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</si>
  <si>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</si>
  <si>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</si>
  <si>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</si>
  <si>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</si>
  <si>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</si>
  <si>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</si>
  <si>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</si>
  <si>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</si>
  <si>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</si>
  <si>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</si>
  <si>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</si>
  <si>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</si>
  <si>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</si>
  <si>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</si>
  <si>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</si>
  <si>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</si>
  <si>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</si>
  <si>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</si>
  <si>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</si>
  <si>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</si>
  <si>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</si>
  <si>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</si>
  <si>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</si>
  <si>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</si>
  <si>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</si>
  <si>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</si>
  <si>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</si>
  <si>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</si>
  <si>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</si>
  <si>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</si>
  <si>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</si>
  <si>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</si>
  <si>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</si>
  <si>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</si>
  <si>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</si>
  <si>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</si>
  <si>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</si>
  <si>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</si>
  <si>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</si>
  <si>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</si>
  <si>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</si>
  <si>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</si>
  <si>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</si>
  <si>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</si>
  <si>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</si>
  <si>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</si>
  <si>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</si>
  <si>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</si>
  <si>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</si>
  <si>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</si>
  <si>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</si>
  <si>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</si>
  <si>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</si>
  <si>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</si>
  <si>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</si>
  <si>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</si>
  <si>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</si>
  <si>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</si>
  <si>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</si>
  <si>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</si>
  <si>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</si>
  <si>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</si>
  <si>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</si>
  <si>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</si>
  <si>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</si>
  <si>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</si>
  <si>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</si>
  <si>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</si>
  <si>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</si>
  <si>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</si>
  <si>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</si>
  <si>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</si>
  <si>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</si>
  <si>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</si>
  <si>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</si>
  <si>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</si>
  <si>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</si>
  <si>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</si>
  <si>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</si>
  <si>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</si>
  <si>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</si>
  <si>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</si>
  <si>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</si>
  <si>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</si>
  <si>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</si>
  <si>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</si>
  <si>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</si>
  <si>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</si>
  <si>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</si>
  <si>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</si>
  <si>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</si>
  <si>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</si>
  <si>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</si>
  <si>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</si>
  <si>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</si>
  <si>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</si>
  <si>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</si>
  <si>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</si>
  <si>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</si>
  <si>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</si>
  <si>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</si>
  <si>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</si>
  <si>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</si>
  <si>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</si>
  <si>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</si>
  <si>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</si>
  <si>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</si>
  <si>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</si>
  <si>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</si>
  <si>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</si>
  <si>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</si>
  <si>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</si>
  <si>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</si>
  <si>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</si>
  <si>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</si>
  <si>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</si>
  <si>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</si>
  <si>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</si>
  <si>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</si>
  <si>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</si>
  <si>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</si>
  <si>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</si>
  <si>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</si>
  <si>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</si>
  <si>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</si>
  <si>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</si>
  <si>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</si>
  <si>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</si>
  <si>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</si>
  <si>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</si>
  <si>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</si>
  <si>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</si>
  <si>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</si>
  <si>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</si>
  <si>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</si>
  <si>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</si>
  <si>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</si>
  <si>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</si>
  <si>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</si>
  <si>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</si>
  <si>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</si>
  <si>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</si>
  <si>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</si>
  <si>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</si>
  <si>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</si>
  <si>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</si>
  <si>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</si>
  <si>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</si>
  <si>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</si>
  <si>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</si>
  <si>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</si>
  <si>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</si>
  <si>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</si>
  <si>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</si>
  <si>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</si>
  <si>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</si>
  <si>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</si>
  <si>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</si>
  <si>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</si>
  <si>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</si>
  <si>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</si>
  <si>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</si>
  <si>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</si>
  <si>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</si>
  <si>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</si>
  <si>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</si>
  <si>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</si>
  <si>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</si>
  <si>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</si>
  <si>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</si>
  <si>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</si>
  <si>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</si>
  <si>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</si>
  <si>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</si>
  <si>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</si>
  <si>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</si>
  <si>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</si>
  <si>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</si>
  <si>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</si>
  <si>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</si>
  <si>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</si>
  <si>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</si>
  <si>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</si>
  <si>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</si>
  <si>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</si>
  <si>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</si>
  <si>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</si>
  <si>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</si>
  <si>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</si>
  <si>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</si>
  <si>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</si>
  <si>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</si>
  <si>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</si>
  <si>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</si>
  <si>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</si>
  <si>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</si>
  <si>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</si>
  <si>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</si>
  <si>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</si>
  <si>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</si>
  <si>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</si>
  <si>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</si>
  <si>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</si>
  <si>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</si>
  <si>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</si>
  <si>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</si>
  <si>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</si>
  <si>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</si>
  <si>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</si>
  <si>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</si>
  <si>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</si>
  <si>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</si>
  <si>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</si>
  <si>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</si>
  <si>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</si>
  <si>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</si>
  <si>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</si>
  <si>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</si>
  <si>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</si>
  <si>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</si>
  <si>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</si>
  <si>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</si>
  <si>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</si>
  <si>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</si>
  <si>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</si>
  <si>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</si>
  <si>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</si>
  <si>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</si>
  <si>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</si>
  <si>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</si>
  <si>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</si>
  <si>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</si>
  <si>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</si>
  <si>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</si>
  <si>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</si>
  <si>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</si>
  <si>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</si>
  <si>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</si>
  <si>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</si>
  <si>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</si>
  <si>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</si>
  <si>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</si>
  <si>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</si>
  <si>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</si>
  <si>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</si>
  <si>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</si>
  <si>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</si>
  <si>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</si>
  <si>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</si>
  <si>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</si>
  <si>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</si>
  <si>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</si>
  <si>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</si>
  <si>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</si>
  <si>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</si>
  <si>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</si>
  <si>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</si>
  <si>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</si>
  <si>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</si>
  <si>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</si>
  <si>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</si>
  <si>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</si>
  <si>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</si>
  <si>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</si>
  <si>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</si>
  <si>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</si>
  <si>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</si>
  <si>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</si>
  <si>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</si>
  <si>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</si>
  <si>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</si>
  <si>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</si>
  <si>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</si>
  <si>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</si>
  <si>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</si>
  <si>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</si>
  <si>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</si>
  <si>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</si>
  <si>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</si>
  <si>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</si>
  <si>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</si>
  <si>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</si>
  <si>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</si>
  <si>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</si>
  <si>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</si>
  <si>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</si>
  <si>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</si>
  <si>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</si>
  <si>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</si>
  <si>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</si>
  <si>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</si>
  <si>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</si>
  <si>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</si>
  <si>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</si>
  <si>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</si>
  <si>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</si>
  <si>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</si>
  <si>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</si>
  <si>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</si>
  <si>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</si>
  <si>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</si>
  <si>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</si>
  <si>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</si>
  <si>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</si>
  <si>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</si>
  <si>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</si>
  <si>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</si>
  <si>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</si>
  <si>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</si>
  <si>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</si>
  <si>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</si>
  <si>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</si>
  <si>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</si>
  <si>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</si>
  <si>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</si>
  <si>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</si>
  <si>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</si>
  <si>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</si>
  <si>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</si>
  <si>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</si>
  <si>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</si>
  <si>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</si>
  <si>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</si>
  <si>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</si>
  <si>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</si>
  <si>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</si>
  <si>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</si>
  <si>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</si>
  <si>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</si>
  <si>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</si>
  <si>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</si>
  <si>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</si>
  <si>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</si>
  <si>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</si>
  <si>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</si>
  <si>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</si>
  <si>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</si>
  <si>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</si>
  <si>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</si>
  <si>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</si>
  <si>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</si>
  <si>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</si>
  <si>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</si>
  <si>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</si>
  <si>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</si>
  <si>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</si>
  <si>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</si>
  <si>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</si>
  <si>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</si>
  <si>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</si>
  <si>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</si>
  <si>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</si>
  <si>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</si>
  <si>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</si>
  <si>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</si>
  <si>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</si>
  <si>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</si>
  <si>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</si>
  <si>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</si>
  <si>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</si>
  <si>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</si>
  <si>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</si>
  <si>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</si>
  <si>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</si>
  <si>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</si>
  <si>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</si>
  <si>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</si>
  <si>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</si>
  <si>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</si>
  <si>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</si>
  <si>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</si>
  <si>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</si>
  <si>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</si>
  <si>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</si>
  <si>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</si>
  <si>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</si>
  <si>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</si>
  <si>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</si>
  <si>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</si>
  <si>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</si>
  <si>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</si>
  <si>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</si>
  <si>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</si>
  <si>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</si>
  <si>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</si>
  <si>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</si>
  <si>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</si>
  <si>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</si>
  <si>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</si>
  <si>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</si>
  <si>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</si>
  <si>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</si>
  <si>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</si>
  <si>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</si>
  <si>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</si>
  <si>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</si>
  <si>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</si>
  <si>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</si>
  <si>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</si>
  <si>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</si>
  <si>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</si>
  <si>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</si>
  <si>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</si>
  <si>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</si>
  <si>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</si>
  <si>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</si>
  <si>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</si>
  <si>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</si>
  <si>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</si>
  <si>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</si>
  <si>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</si>
  <si>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</si>
  <si>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</si>
  <si>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</si>
  <si>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</si>
  <si>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</si>
  <si>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</si>
  <si>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</si>
  <si>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</si>
  <si>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</si>
  <si>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</si>
  <si>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</si>
  <si>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</si>
  <si>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</si>
  <si>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</si>
  <si>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</si>
  <si>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</si>
  <si>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</si>
  <si>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</si>
  <si>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</si>
  <si>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</si>
  <si>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</si>
  <si>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</si>
  <si>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</si>
  <si>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</si>
  <si>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</si>
  <si>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</si>
  <si>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</si>
  <si>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</si>
  <si>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</si>
  <si>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</si>
  <si>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</si>
  <si>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</si>
  <si>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</si>
  <si>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</si>
  <si>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</si>
  <si>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</si>
  <si>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</si>
  <si>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</si>
  <si>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</si>
  <si>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</si>
  <si>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</si>
  <si>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</si>
  <si>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</si>
  <si>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</si>
  <si>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</si>
  <si>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</si>
  <si>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</si>
  <si>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</si>
  <si>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</si>
  <si>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</si>
  <si>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</si>
  <si>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</si>
  <si>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</si>
  <si>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</si>
  <si>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</si>
  <si>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</si>
  <si>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</si>
  <si>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</si>
  <si>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</si>
  <si>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</si>
  <si>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</si>
  <si>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</si>
  <si>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</si>
  <si>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</si>
  <si>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</si>
  <si>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</si>
  <si>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</si>
  <si>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</si>
  <si>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</si>
  <si>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</si>
  <si>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</si>
  <si>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</si>
  <si>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</si>
  <si>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</si>
  <si>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</si>
  <si>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</si>
  <si>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</si>
  <si>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</si>
  <si>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</si>
  <si>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</si>
  <si>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</si>
  <si>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</si>
  <si>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</si>
  <si>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</si>
  <si>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</si>
  <si>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</si>
  <si>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</si>
  <si>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</si>
  <si>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</si>
  <si>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</si>
  <si>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</si>
  <si>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</si>
  <si>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</si>
  <si>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</si>
  <si>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</si>
  <si>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</si>
  <si>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</si>
  <si>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</si>
  <si>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</si>
  <si>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</si>
  <si>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</si>
  <si>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</si>
  <si>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</si>
  <si>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</si>
  <si>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</si>
  <si>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</si>
  <si>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</si>
  <si>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</si>
  <si>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</si>
  <si>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</si>
  <si>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</si>
  <si>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</si>
  <si>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</si>
  <si>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</si>
  <si>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</si>
  <si>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</si>
  <si>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</si>
  <si>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</si>
  <si>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</si>
  <si>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</si>
  <si>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</si>
  <si>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</si>
  <si>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</si>
  <si>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</si>
  <si>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</si>
  <si>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</si>
  <si>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</si>
  <si>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</si>
  <si>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</si>
  <si>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</si>
  <si>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</si>
  <si>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</si>
  <si>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</si>
  <si>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</si>
  <si>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</si>
  <si>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</si>
  <si>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</si>
  <si>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</si>
  <si>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</si>
  <si>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</si>
  <si>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</si>
  <si>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</si>
  <si>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</si>
  <si>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</si>
  <si>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</si>
  <si>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</si>
  <si>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</si>
  <si>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</si>
  <si>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</si>
  <si>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</si>
  <si>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</si>
  <si>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</si>
  <si>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</si>
  <si>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</si>
  <si>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</si>
  <si>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</si>
  <si>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</si>
  <si>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</si>
  <si>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</si>
  <si>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</si>
  <si>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</si>
  <si>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</si>
  <si>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</si>
  <si>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</si>
  <si>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</si>
  <si>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</si>
  <si>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</si>
  <si>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</si>
  <si>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</si>
  <si>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</si>
  <si>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</si>
  <si>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</si>
  <si>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</si>
  <si>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</si>
  <si>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</si>
  <si>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</si>
  <si>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</si>
  <si>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</si>
  <si>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</si>
  <si>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</si>
  <si>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</si>
  <si>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</si>
  <si>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</si>
  <si>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</si>
  <si>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</si>
  <si>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</si>
  <si>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</si>
  <si>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</si>
  <si>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</si>
  <si>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</si>
  <si>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</si>
  <si>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</si>
  <si>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</si>
  <si>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</si>
  <si>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</si>
  <si>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</si>
  <si>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</si>
  <si>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</si>
  <si>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</si>
  <si>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</si>
  <si>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</si>
  <si>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</si>
  <si>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</si>
  <si>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</si>
  <si>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</si>
  <si>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</si>
  <si>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</si>
  <si>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</si>
  <si>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</si>
  <si>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</si>
  <si>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</si>
  <si>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</si>
  <si>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</si>
  <si>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</si>
  <si>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</si>
  <si>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</si>
  <si>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</si>
  <si>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</si>
  <si>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</si>
  <si>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</si>
  <si>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</si>
  <si>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</si>
  <si>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</si>
  <si>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</si>
  <si>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</si>
  <si>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</si>
  <si>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</si>
  <si>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</si>
  <si>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</si>
  <si>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</si>
  <si>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</si>
  <si>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</si>
  <si>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</si>
  <si>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</si>
  <si>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</si>
  <si>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</si>
  <si>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</si>
  <si>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</si>
  <si>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</si>
  <si>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</si>
  <si>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</si>
  <si>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</si>
  <si>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</si>
  <si>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</si>
  <si>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</si>
  <si>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</si>
  <si>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</si>
  <si>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</si>
  <si>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</si>
  <si>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</si>
  <si>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</si>
  <si>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</si>
  <si>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</si>
  <si>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</si>
  <si>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</si>
  <si>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</si>
  <si>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</si>
  <si>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</si>
  <si>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</si>
  <si>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</si>
  <si>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</si>
  <si>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</si>
  <si>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</si>
  <si>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</si>
  <si>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</si>
  <si>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</si>
  <si>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</si>
  <si>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</si>
  <si>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</si>
  <si>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</si>
  <si>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</si>
  <si>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</si>
  <si>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</si>
  <si>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</si>
  <si>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</si>
  <si>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</si>
  <si>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</si>
  <si>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</si>
  <si>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</si>
  <si>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</si>
  <si>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</si>
  <si>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</si>
  <si>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</si>
  <si>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</si>
  <si>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</si>
  <si>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</si>
  <si>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</si>
  <si>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</si>
  <si>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</si>
  <si>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</si>
  <si>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</si>
  <si>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</si>
  <si>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</si>
  <si>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</si>
  <si>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</si>
  <si>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</si>
  <si>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</si>
  <si>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</si>
  <si>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</si>
  <si>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</si>
  <si>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</si>
  <si>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</si>
  <si>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</si>
  <si>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</si>
  <si>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</si>
  <si>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</si>
  <si>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</si>
  <si>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</si>
  <si>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</si>
  <si>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</si>
  <si>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</si>
  <si>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</si>
  <si>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</si>
  <si>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</si>
  <si>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</si>
  <si>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</si>
  <si>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</si>
  <si>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</si>
  <si>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</si>
  <si>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</si>
  <si>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</si>
  <si>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</si>
  <si>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</si>
  <si>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</si>
  <si>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</si>
  <si>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</si>
  <si>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</si>
  <si>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</si>
  <si>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</si>
  <si>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</si>
  <si>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</si>
  <si>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</si>
  <si>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</si>
  <si>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</si>
  <si>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</si>
  <si>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</si>
  <si>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</si>
  <si>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</si>
  <si>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</si>
  <si>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</si>
  <si>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</si>
  <si>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</si>
  <si>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</si>
  <si>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</si>
  <si>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</si>
  <si>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</si>
  <si>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</si>
  <si>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</si>
  <si>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</si>
  <si>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</si>
  <si>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</si>
  <si>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</si>
  <si>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</si>
  <si>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</si>
  <si>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</si>
  <si>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</si>
  <si>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</si>
  <si>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</si>
  <si>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</si>
  <si>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</si>
  <si>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</si>
  <si>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</si>
  <si>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</si>
  <si>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</si>
  <si>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</si>
  <si>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</si>
  <si>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</si>
  <si>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</si>
  <si>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</si>
  <si>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</si>
  <si>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</si>
  <si>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</si>
  <si>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</si>
  <si>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</si>
  <si>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</si>
  <si>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</si>
  <si>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</si>
  <si>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</si>
  <si>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</si>
  <si>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</si>
  <si>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</si>
  <si>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</si>
  <si>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</si>
  <si>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</si>
  <si>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</si>
  <si>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</si>
  <si>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</si>
  <si>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</si>
  <si>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</si>
  <si>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</si>
  <si>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</si>
  <si>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</si>
  <si>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</si>
  <si>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</si>
  <si>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</si>
  <si>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</si>
  <si>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</si>
  <si>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</si>
  <si>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</si>
  <si>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</si>
  <si>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</si>
  <si>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</si>
  <si>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</si>
  <si>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</si>
  <si>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</si>
  <si>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</si>
  <si>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</si>
  <si>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</si>
  <si>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</si>
  <si>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</si>
  <si>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</si>
  <si>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</si>
  <si>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</si>
  <si>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</si>
  <si>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</si>
  <si>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</si>
  <si>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</si>
  <si>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</si>
  <si>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</si>
  <si>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</si>
  <si>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</si>
  <si>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</si>
  <si>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</si>
  <si>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</si>
  <si>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</si>
  <si>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</si>
  <si>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</si>
  <si>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</si>
  <si>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</si>
  <si>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</si>
  <si>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</si>
  <si>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</si>
  <si>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</si>
  <si>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</si>
  <si>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</si>
  <si>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</si>
  <si>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</si>
  <si>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</si>
  <si>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</si>
  <si>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</si>
  <si>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</si>
  <si>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</si>
  <si>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</si>
  <si>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</si>
  <si>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</si>
  <si>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</si>
  <si>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</si>
  <si>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</si>
  <si>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</si>
  <si>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</si>
  <si>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</si>
  <si>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</si>
  <si>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</si>
  <si>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</si>
  <si>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</si>
  <si>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</si>
  <si>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</si>
  <si>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</si>
  <si>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</si>
  <si>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</si>
  <si>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</si>
  <si>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</si>
  <si>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</si>
  <si>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</si>
  <si>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</si>
  <si>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</si>
  <si>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</si>
  <si>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</si>
  <si>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</si>
  <si>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</si>
  <si>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</si>
  <si>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</si>
  <si>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</si>
  <si>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</si>
  <si>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</si>
  <si>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</si>
  <si>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</si>
  <si>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</si>
  <si>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</si>
  <si>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</si>
  <si>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</si>
  <si>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</si>
  <si>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</si>
  <si>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</si>
  <si>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</si>
  <si>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</si>
  <si>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</si>
  <si>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</si>
  <si>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</si>
  <si>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</si>
  <si>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</si>
  <si>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</si>
  <si>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</si>
  <si>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</si>
  <si>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</si>
  <si>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</si>
  <si>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</si>
  <si>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</si>
  <si>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</si>
  <si>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</si>
  <si>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</si>
  <si>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</si>
  <si>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</si>
  <si>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</si>
  <si>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</si>
  <si>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</si>
  <si>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</si>
  <si>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</si>
  <si>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</si>
  <si>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</si>
  <si>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</si>
  <si>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</si>
  <si>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</si>
  <si>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</si>
  <si>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</si>
  <si>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</si>
  <si>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</si>
  <si>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</si>
  <si>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</si>
  <si>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</si>
  <si>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</si>
  <si>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</si>
  <si>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</si>
  <si>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</si>
  <si>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</si>
  <si>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</si>
  <si>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</si>
  <si>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</si>
  <si>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</si>
  <si>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</si>
  <si>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</si>
  <si>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</si>
  <si>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</si>
  <si>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</si>
  <si>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</si>
  <si>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</si>
  <si>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</si>
  <si>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</si>
  <si>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</si>
  <si>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</si>
  <si>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</si>
  <si>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</si>
  <si>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</si>
  <si>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</si>
  <si>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</si>
  <si>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</si>
  <si>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</si>
  <si>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</si>
  <si>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</si>
  <si>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</si>
  <si>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</si>
  <si>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</si>
  <si>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</si>
  <si>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</si>
  <si>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</si>
  <si>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</si>
  <si>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</si>
  <si>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</si>
  <si>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</si>
  <si>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</si>
  <si>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</si>
  <si>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</si>
  <si>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</si>
  <si>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</si>
  <si>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</si>
  <si>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</si>
  <si>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</si>
  <si>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</si>
  <si>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</si>
  <si>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</si>
  <si>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</si>
  <si>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</si>
  <si>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</si>
  <si>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</si>
  <si>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</si>
  <si>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</si>
  <si>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</si>
  <si>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</si>
  <si>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</si>
  <si>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</si>
  <si>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</si>
  <si>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</si>
  <si>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</si>
  <si>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</si>
  <si>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</si>
  <si>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</si>
  <si>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</si>
  <si>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</si>
  <si>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</si>
  <si>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</si>
  <si>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</si>
  <si>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</si>
  <si>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</si>
  <si>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</si>
  <si>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</si>
  <si>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</si>
  <si>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</si>
  <si>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</si>
  <si>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</si>
  <si>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</si>
  <si>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</si>
  <si>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</si>
  <si>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</si>
  <si>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</si>
  <si>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</si>
  <si>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</si>
  <si>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</si>
  <si>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</si>
  <si>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</si>
  <si>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</si>
  <si>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</si>
  <si>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</si>
  <si>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</si>
  <si>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</si>
  <si>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</si>
  <si>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</si>
  <si>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</si>
  <si>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</si>
  <si>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</si>
  <si>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</si>
  <si>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</si>
  <si>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</si>
  <si>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</si>
  <si>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</si>
  <si>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</si>
  <si>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</si>
  <si>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</si>
  <si>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</si>
  <si>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</si>
  <si>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</si>
  <si>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</si>
  <si>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</si>
  <si>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</si>
  <si>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</si>
  <si>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</si>
  <si>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</si>
  <si>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</si>
  <si>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</si>
  <si>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</si>
  <si>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</si>
  <si>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</si>
  <si>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</si>
  <si>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</si>
  <si>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</si>
  <si>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</si>
  <si>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</si>
  <si>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</si>
  <si>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</si>
  <si>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</si>
  <si>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</si>
  <si>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</si>
  <si>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</si>
  <si>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</si>
  <si>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</si>
  <si>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</si>
  <si>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</si>
  <si>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</si>
  <si>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</si>
  <si>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</si>
  <si>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</si>
  <si>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</si>
  <si>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</si>
  <si>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</si>
  <si>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</si>
  <si>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</si>
  <si>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</si>
  <si>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</si>
  <si>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</si>
  <si>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</si>
  <si>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</si>
  <si>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</si>
  <si>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</si>
  <si>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</si>
  <si>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</si>
  <si>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</si>
  <si>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</si>
  <si>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</si>
  <si>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</si>
  <si>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</si>
  <si>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</si>
  <si>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</si>
  <si>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</si>
  <si>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</si>
  <si>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</si>
  <si>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</si>
  <si>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</si>
  <si>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</si>
  <si>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</si>
  <si>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</si>
  <si>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</si>
  <si>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</si>
  <si>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</si>
  <si>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</si>
  <si>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</si>
  <si>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</si>
  <si>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</si>
  <si>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</si>
  <si>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</si>
  <si>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</si>
  <si>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</si>
  <si>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</si>
  <si>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</si>
  <si>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</si>
  <si>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</si>
  <si>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</si>
  <si>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</si>
  <si>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</si>
  <si>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</si>
  <si>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</si>
  <si>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</si>
  <si>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</si>
  <si>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</si>
  <si>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</si>
  <si>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</si>
  <si>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</si>
  <si>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</si>
  <si>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</si>
  <si>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</si>
  <si>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</si>
  <si>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</si>
  <si>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</si>
  <si>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</si>
  <si>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</si>
  <si>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</si>
  <si>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</si>
  <si>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</si>
  <si>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</si>
  <si>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</si>
  <si>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</si>
  <si>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</si>
  <si>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</si>
  <si>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</si>
  <si>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</si>
  <si>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</si>
  <si>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</si>
  <si>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</si>
  <si>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</si>
  <si>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</si>
  <si>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</si>
  <si>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</si>
  <si>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</si>
  <si>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</si>
  <si>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</si>
  <si>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</si>
  <si>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</si>
  <si>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</si>
  <si>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</si>
  <si>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</si>
  <si>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</si>
  <si>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</si>
  <si>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</si>
  <si>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</si>
  <si>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</si>
  <si>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</si>
  <si>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</si>
  <si>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</si>
  <si>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</si>
  <si>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</si>
  <si>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</si>
  <si>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</si>
  <si>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</si>
  <si>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</si>
  <si>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</si>
  <si>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</si>
  <si>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</si>
  <si>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</si>
  <si>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</si>
  <si>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</si>
  <si>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</si>
  <si>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</si>
  <si>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</si>
  <si>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</si>
  <si>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</si>
  <si>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</si>
  <si>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</si>
  <si>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</si>
  <si>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</si>
  <si>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</si>
  <si>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</si>
  <si>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</si>
  <si>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</si>
  <si>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</si>
  <si>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</si>
  <si>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</si>
  <si>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</si>
  <si>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</si>
  <si>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</si>
  <si>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</si>
  <si>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</si>
  <si>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</si>
  <si>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</si>
  <si>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</si>
  <si>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</si>
  <si>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</si>
  <si>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</si>
  <si>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</si>
  <si>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</si>
  <si>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</si>
  <si>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</si>
  <si>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</si>
  <si>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</si>
  <si>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</si>
  <si>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</si>
  <si>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</si>
  <si>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</si>
  <si>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</si>
  <si>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</si>
  <si>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</si>
  <si>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</si>
  <si>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</si>
  <si>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</si>
  <si>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</si>
  <si>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</si>
  <si>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</si>
  <si>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</si>
  <si>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</si>
  <si>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</si>
  <si>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</si>
  <si>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</si>
  <si>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</si>
  <si>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</si>
  <si>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</si>
  <si>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</si>
  <si>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</si>
  <si>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</si>
  <si>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</si>
  <si>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</si>
  <si>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</si>
  <si>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</si>
  <si>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</si>
  <si>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</si>
  <si>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</si>
  <si>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</si>
  <si>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</si>
  <si>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</si>
  <si>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</si>
  <si>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</si>
  <si>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</si>
  <si>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</si>
  <si>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</si>
  <si>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</si>
  <si>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</si>
  <si>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</si>
  <si>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</si>
  <si>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</si>
  <si>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</si>
  <si>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</si>
  <si>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</si>
  <si>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</si>
  <si>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</si>
  <si>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</si>
  <si>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</si>
  <si>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</si>
  <si>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</si>
  <si>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</si>
  <si>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</si>
  <si>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</si>
  <si>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</si>
  <si>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</si>
  <si>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</si>
  <si>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</si>
  <si>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</si>
  <si>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</si>
  <si>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</si>
  <si>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</si>
  <si>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</si>
  <si>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</si>
  <si>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</si>
  <si>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</si>
  <si>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</si>
  <si>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</si>
  <si>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</si>
  <si>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</si>
  <si>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</si>
  <si>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</si>
  <si>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</si>
  <si>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</si>
  <si>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</si>
  <si>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</si>
  <si>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</si>
  <si>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</si>
  <si>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</si>
  <si>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</si>
  <si>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</si>
  <si>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</si>
  <si>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</si>
  <si>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</si>
  <si>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</si>
  <si>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</si>
  <si>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</si>
  <si>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</si>
  <si>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</si>
  <si>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</si>
  <si>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</si>
  <si>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</si>
  <si>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</si>
  <si>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</si>
  <si>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</si>
  <si>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</si>
  <si>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</si>
  <si>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</si>
  <si>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</si>
  <si>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</si>
  <si>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</si>
  <si>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</si>
  <si>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</si>
  <si>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</si>
  <si>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</si>
  <si>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</si>
  <si>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</si>
  <si>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</si>
  <si>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</si>
  <si>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</si>
  <si>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</si>
  <si>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</si>
  <si>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</si>
  <si>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</si>
  <si>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</si>
  <si>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</si>
  <si>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</si>
  <si>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</si>
  <si>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</si>
  <si>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</si>
  <si>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</si>
  <si>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</si>
  <si>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</si>
  <si>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</si>
  <si>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</si>
  <si>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</si>
  <si>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</si>
  <si>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</si>
  <si>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</si>
  <si>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</si>
  <si>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</si>
  <si>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</si>
  <si>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</si>
  <si>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</si>
  <si>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</si>
  <si>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</si>
  <si>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</si>
  <si>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</si>
  <si>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</si>
  <si>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</si>
  <si>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</si>
  <si>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</si>
  <si>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</si>
  <si>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</si>
  <si>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</si>
  <si>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</si>
  <si>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</si>
  <si>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</si>
  <si>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</si>
  <si>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</si>
  <si>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</si>
  <si>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</si>
  <si>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</si>
  <si>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</si>
  <si>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</si>
  <si>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</si>
  <si>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</si>
  <si>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</si>
  <si>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</si>
  <si>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</si>
  <si>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</si>
  <si>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</si>
  <si>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</si>
  <si>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</si>
  <si>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</si>
  <si>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</si>
  <si>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</si>
  <si>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</si>
  <si>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</si>
  <si>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</si>
  <si>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</si>
  <si>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</si>
  <si>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</si>
  <si>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</si>
  <si>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</si>
  <si>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</si>
  <si>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</si>
  <si>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</si>
  <si>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</si>
  <si>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</si>
  <si>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</si>
  <si>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</si>
  <si>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</si>
  <si>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</si>
  <si>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</si>
  <si>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</si>
  <si>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</si>
  <si>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</si>
  <si>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</si>
  <si>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</si>
  <si>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</si>
  <si>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</si>
  <si>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</si>
  <si>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</si>
  <si>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</si>
  <si>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</si>
  <si>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</si>
  <si>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</si>
  <si>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</si>
  <si>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</si>
  <si>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</si>
  <si>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</si>
  <si>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</si>
  <si>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</si>
  <si>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</si>
  <si>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</si>
  <si>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</si>
  <si>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</si>
  <si>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</si>
  <si>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</si>
  <si>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</si>
  <si>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</si>
  <si>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</si>
  <si>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</si>
  <si>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</si>
  <si>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</si>
  <si>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</si>
  <si>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</si>
  <si>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</si>
  <si>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</si>
  <si>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</si>
  <si>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</si>
  <si>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</si>
  <si>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</si>
  <si>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</si>
  <si>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</si>
  <si>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</si>
  <si>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</si>
  <si>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</si>
  <si>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</si>
  <si>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</si>
  <si>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</si>
  <si>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</si>
  <si>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</si>
  <si>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</si>
  <si>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</si>
  <si>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</si>
  <si>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</si>
  <si>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</si>
  <si>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</si>
  <si>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</si>
  <si>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</si>
  <si>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</si>
  <si>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</si>
  <si>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</si>
  <si>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</si>
  <si>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</si>
  <si>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</si>
  <si>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</si>
  <si>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</si>
  <si>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</si>
  <si>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</si>
  <si>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</si>
  <si>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</si>
  <si>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</si>
  <si>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</si>
  <si>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</si>
  <si>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</si>
  <si>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</si>
  <si>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</si>
  <si>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</si>
  <si>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</si>
  <si>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</si>
  <si>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</si>
  <si>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</si>
  <si>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</si>
  <si>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</si>
  <si>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</si>
  <si>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</si>
  <si>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</si>
  <si>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</si>
  <si>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</si>
  <si>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</si>
  <si>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</si>
  <si>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</si>
  <si>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</si>
  <si>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</si>
  <si>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</si>
  <si>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</si>
  <si>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</si>
  <si>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</si>
  <si>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</si>
  <si>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</si>
  <si>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</si>
  <si>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</si>
  <si>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</si>
  <si>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</si>
  <si>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</si>
  <si>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</si>
  <si>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</si>
  <si>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</si>
  <si>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</si>
  <si>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</si>
  <si>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</si>
  <si>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</si>
  <si>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</si>
  <si>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</si>
  <si>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</si>
  <si>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</si>
  <si>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</si>
  <si>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</si>
  <si>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</si>
  <si>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</si>
  <si>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</si>
  <si>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</si>
  <si>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</si>
  <si>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</si>
  <si>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</si>
  <si>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</si>
  <si>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</si>
  <si>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</si>
  <si>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</si>
  <si>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</si>
  <si>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</si>
  <si>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</si>
  <si>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</si>
  <si>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</si>
  <si>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</si>
  <si>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</si>
  <si>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</si>
  <si>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</si>
  <si>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</si>
  <si>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</si>
  <si>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</si>
  <si>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</si>
  <si>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</si>
  <si>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</si>
  <si>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</si>
  <si>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</si>
  <si>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</si>
  <si>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</si>
  <si>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</si>
  <si>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</si>
  <si>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</si>
  <si>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</si>
  <si>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</si>
  <si>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</si>
  <si>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</si>
  <si>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</si>
  <si>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</si>
  <si>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</si>
  <si>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</si>
  <si>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</si>
  <si>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</si>
  <si>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</si>
  <si>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</si>
  <si>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</si>
  <si>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</si>
  <si>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</si>
  <si>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</si>
  <si>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</si>
  <si>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</si>
  <si>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</si>
  <si>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</si>
  <si>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</si>
  <si>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</si>
  <si>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</si>
  <si>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</si>
  <si>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</si>
  <si>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</si>
  <si>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</si>
  <si>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</si>
  <si>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</si>
  <si>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</si>
  <si>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</si>
  <si>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</si>
  <si>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</si>
  <si>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</si>
  <si>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</si>
  <si>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</si>
  <si>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</si>
  <si>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</si>
  <si>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</si>
  <si>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</si>
  <si>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</si>
  <si>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</si>
  <si>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</si>
  <si>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</si>
  <si>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</si>
  <si>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</si>
  <si>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</si>
  <si>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</si>
  <si>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</si>
  <si>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</si>
  <si>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</si>
  <si>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</si>
  <si>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</si>
  <si>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</si>
  <si>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</si>
  <si>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</si>
  <si>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</si>
  <si>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</si>
  <si>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</si>
  <si>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</si>
  <si>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</si>
  <si>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</si>
  <si>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</si>
  <si>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</si>
  <si>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</si>
  <si>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</si>
  <si>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</si>
  <si>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</si>
  <si>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</si>
  <si>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</si>
  <si>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</si>
  <si>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</si>
  <si>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</si>
  <si>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</si>
  <si>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</si>
  <si>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</si>
  <si>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</si>
  <si>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</si>
  <si>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</si>
  <si>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</si>
  <si>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</si>
  <si>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</si>
  <si>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</si>
  <si>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</si>
  <si>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</si>
  <si>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</si>
  <si>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</si>
  <si>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</si>
  <si>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</si>
  <si>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</si>
  <si>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</si>
  <si>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</si>
  <si>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</si>
  <si>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</si>
  <si>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</si>
  <si>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</si>
  <si>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</si>
  <si>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</si>
  <si>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</si>
  <si>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</si>
  <si>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</si>
  <si>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</si>
  <si>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</si>
  <si>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</si>
  <si>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</si>
  <si>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</si>
  <si>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</si>
  <si>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</si>
  <si>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</si>
  <si>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</si>
  <si>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</si>
  <si>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</si>
  <si>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</si>
  <si>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</si>
  <si>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</si>
  <si>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</si>
  <si>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</si>
  <si>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</si>
  <si>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</si>
  <si>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</si>
  <si>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</si>
  <si>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</si>
  <si>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</si>
  <si>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</si>
  <si>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</si>
  <si>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</si>
  <si>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</si>
  <si>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</si>
  <si>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</si>
  <si>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</si>
  <si>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</si>
  <si>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</si>
  <si>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</si>
  <si>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</si>
  <si>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</si>
  <si>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</si>
  <si>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</si>
  <si>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</si>
  <si>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</si>
  <si>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</si>
  <si>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</si>
  <si>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</si>
  <si>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</si>
  <si>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</si>
  <si>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</si>
  <si>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</si>
  <si>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</si>
  <si>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</si>
  <si>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</si>
  <si>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</si>
  <si>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</si>
  <si>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</si>
  <si>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</si>
  <si>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</si>
  <si>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</si>
  <si>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</si>
  <si>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</si>
  <si>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</si>
  <si>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</si>
  <si>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</si>
  <si>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</si>
  <si>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</si>
  <si>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</si>
  <si>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</si>
  <si>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</si>
  <si>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</si>
  <si>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</si>
  <si>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</si>
  <si>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</si>
  <si>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</si>
  <si>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</si>
  <si>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</si>
  <si>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</si>
  <si>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</si>
  <si>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</si>
  <si>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</si>
  <si>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</si>
  <si>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</si>
  <si>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</si>
  <si>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</si>
  <si>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</si>
  <si>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</si>
  <si>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</si>
  <si>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</si>
  <si>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</si>
  <si>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</si>
  <si>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</si>
  <si>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</si>
  <si>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</si>
  <si>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</si>
  <si>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</si>
  <si>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</si>
  <si>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</si>
  <si>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</si>
  <si>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</si>
  <si>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</si>
  <si>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</si>
  <si>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</si>
  <si>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</si>
  <si>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</si>
  <si>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</si>
  <si>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</si>
  <si>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</si>
  <si>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</si>
  <si>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</si>
  <si>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</si>
  <si>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</si>
  <si>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</si>
  <si>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</si>
  <si>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</si>
  <si>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</si>
  <si>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</si>
  <si>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</si>
  <si>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</si>
  <si>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</si>
  <si>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</si>
  <si>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</si>
  <si>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</si>
  <si>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</si>
  <si>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</si>
  <si>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</si>
  <si>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</si>
  <si>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</si>
  <si>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</si>
  <si>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</si>
  <si>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</si>
  <si>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</si>
  <si>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</si>
  <si>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</si>
  <si>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</si>
  <si>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</si>
  <si>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</si>
  <si>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</si>
  <si>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</si>
  <si>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</si>
  <si>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</si>
  <si>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</si>
  <si>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</si>
  <si>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</si>
  <si>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</si>
  <si>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</si>
  <si>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</si>
  <si>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</si>
  <si>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</si>
  <si>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</si>
  <si>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</si>
  <si>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</si>
  <si>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</si>
  <si>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</si>
  <si>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</si>
  <si>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</si>
  <si>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</si>
  <si>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</si>
  <si>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</si>
  <si>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</si>
  <si>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</si>
  <si>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</si>
  <si>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</si>
  <si>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</si>
  <si>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</si>
  <si>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</si>
  <si>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</si>
  <si>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</si>
  <si>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</si>
  <si>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</si>
  <si>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</si>
  <si>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</si>
  <si>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</si>
  <si>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</si>
  <si>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</si>
  <si>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</si>
  <si>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</si>
  <si>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</si>
  <si>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</si>
  <si>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</si>
  <si>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</si>
  <si>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</si>
  <si>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</si>
  <si>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</si>
  <si>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</si>
  <si>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</si>
  <si>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</si>
  <si>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</si>
  <si>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</si>
  <si>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</si>
  <si>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</si>
  <si>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</si>
  <si>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</si>
  <si>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</si>
  <si>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</si>
  <si>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</si>
  <si>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</si>
  <si>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</si>
  <si>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</si>
  <si>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</si>
  <si>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</si>
  <si>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</si>
  <si>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</si>
  <si>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</si>
  <si>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</si>
  <si>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</si>
  <si>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</si>
  <si>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</si>
  <si>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</si>
  <si>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</si>
  <si>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</si>
  <si>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</si>
  <si>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</si>
  <si>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</si>
  <si>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</si>
  <si>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</si>
  <si>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</si>
  <si>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</si>
  <si>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</si>
  <si>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</si>
  <si>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</si>
  <si>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</si>
  <si>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</si>
  <si>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</si>
  <si>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</si>
  <si>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</si>
  <si>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</si>
  <si>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</si>
  <si>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</si>
  <si>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</si>
  <si>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</si>
  <si>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</si>
  <si>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</si>
  <si>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</si>
  <si>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</si>
  <si>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</si>
  <si>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</si>
  <si>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</si>
  <si>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</si>
  <si>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</si>
  <si>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</si>
  <si>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</si>
  <si>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</si>
  <si>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</si>
  <si>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</si>
  <si>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</si>
  <si>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</si>
  <si>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</si>
  <si>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</si>
  <si>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</si>
  <si>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</si>
  <si>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</si>
  <si>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</si>
  <si>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</si>
  <si>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</si>
  <si>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</si>
  <si>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</si>
  <si>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</si>
  <si>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</si>
  <si>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</si>
  <si>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</si>
  <si>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</si>
  <si>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</si>
  <si>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</si>
  <si>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</si>
  <si>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</si>
  <si>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</si>
  <si>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</si>
  <si>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</si>
  <si>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</si>
  <si>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</si>
  <si>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</si>
  <si>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</si>
  <si>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</si>
  <si>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</si>
  <si>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</si>
  <si>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</si>
  <si>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</si>
  <si>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</si>
  <si>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</si>
  <si>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</si>
  <si>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</si>
  <si>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</si>
  <si>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</si>
  <si>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</si>
  <si>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</si>
  <si>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</si>
  <si>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</si>
  <si>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</si>
  <si>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</si>
  <si>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</si>
  <si>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</si>
  <si>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</si>
  <si>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</si>
  <si>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</si>
  <si>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</si>
  <si>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</si>
  <si>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</si>
  <si>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</si>
  <si>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</si>
  <si>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</si>
  <si>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</si>
  <si>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</si>
  <si>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</si>
  <si>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</si>
  <si>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</si>
  <si>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</si>
  <si>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</si>
  <si>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</si>
  <si>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</si>
  <si>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</si>
  <si>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</si>
  <si>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</si>
  <si>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</si>
  <si>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</si>
  <si>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</si>
  <si>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</si>
  <si>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</si>
  <si>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</si>
  <si>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</si>
  <si>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</si>
  <si>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</si>
  <si>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</si>
  <si>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</si>
  <si>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</si>
  <si>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</si>
  <si>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</si>
  <si>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</si>
  <si>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</si>
  <si>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</si>
  <si>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</si>
  <si>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</si>
  <si>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</si>
  <si>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</si>
  <si>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</si>
  <si>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</si>
  <si>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</si>
  <si>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</si>
  <si>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</si>
  <si>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</si>
  <si>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</si>
  <si>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</si>
  <si>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</si>
  <si>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</si>
  <si>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</si>
  <si>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</si>
  <si>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</si>
  <si>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</si>
  <si>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</si>
  <si>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</si>
  <si>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</si>
  <si>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</si>
  <si>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</si>
  <si>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</si>
  <si>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</si>
  <si>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</si>
  <si>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</si>
  <si>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</si>
  <si>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</si>
  <si>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</si>
  <si>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</si>
  <si>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</si>
  <si>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</si>
  <si>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</si>
  <si>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</si>
  <si>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</si>
  <si>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</si>
  <si>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</si>
  <si>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</si>
  <si>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</si>
  <si>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</si>
  <si>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</si>
  <si>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</si>
  <si>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</si>
  <si>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</si>
  <si>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</si>
  <si>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</si>
  <si>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</si>
  <si>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</si>
  <si>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</si>
  <si>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</si>
  <si>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</si>
  <si>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</si>
  <si>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</si>
  <si>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</si>
  <si>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</si>
  <si>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</si>
  <si>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</si>
  <si>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</si>
  <si>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</si>
  <si>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</si>
  <si>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</si>
  <si>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</si>
  <si>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</si>
  <si>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</si>
  <si>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</si>
  <si>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</si>
  <si>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</si>
  <si>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</si>
  <si>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</si>
  <si>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</si>
  <si>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</si>
  <si>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</si>
  <si>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</si>
  <si>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</si>
  <si>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</si>
  <si>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</si>
  <si>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</si>
  <si>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</si>
  <si>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</si>
  <si>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</si>
  <si>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</si>
  <si>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</si>
  <si>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</si>
  <si>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</si>
  <si>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</si>
  <si>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</si>
  <si>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</si>
  <si>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</si>
  <si>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</si>
  <si>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</si>
  <si>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</si>
  <si>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</si>
  <si>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</si>
  <si>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</si>
  <si>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</si>
  <si>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</si>
  <si>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</si>
  <si>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</si>
  <si>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</si>
  <si>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</si>
  <si>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</si>
  <si>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</si>
  <si>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</si>
  <si>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</si>
  <si>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</si>
  <si>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</si>
  <si>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</si>
  <si>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</si>
  <si>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</si>
  <si>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</si>
  <si>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</si>
  <si>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</si>
  <si>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</si>
  <si>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</si>
  <si>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</si>
  <si>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</si>
  <si>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</si>
  <si>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</si>
  <si>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</si>
  <si>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</si>
  <si>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</si>
  <si>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</si>
  <si>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</si>
  <si>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</si>
  <si>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</si>
  <si>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</si>
  <si>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</si>
  <si>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</si>
  <si>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</si>
  <si>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</si>
  <si>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</si>
  <si>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</si>
  <si>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</si>
  <si>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</si>
  <si>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</si>
  <si>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</si>
  <si>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</si>
  <si>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</si>
  <si>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</si>
  <si>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</si>
  <si>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</si>
  <si>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</si>
  <si>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</si>
  <si>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</si>
  <si>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</si>
  <si>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</si>
  <si>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</si>
  <si>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</si>
  <si>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</si>
  <si>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</si>
  <si>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</si>
  <si>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</si>
  <si>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</si>
  <si>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</si>
  <si>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</si>
  <si>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</si>
  <si>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</si>
  <si>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</si>
  <si>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</si>
  <si>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</si>
  <si>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</si>
  <si>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</si>
  <si>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</si>
  <si>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</si>
  <si>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</si>
  <si>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</si>
  <si>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</si>
  <si>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</si>
  <si>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</si>
  <si>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</si>
  <si>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</si>
  <si>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</si>
  <si>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</si>
  <si>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</si>
  <si>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</si>
  <si>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</si>
  <si>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</si>
  <si>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</si>
  <si>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</si>
  <si>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</si>
  <si>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</si>
  <si>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</si>
  <si>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</si>
  <si>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</si>
  <si>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</si>
  <si>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</si>
  <si>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</si>
  <si>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</si>
  <si>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</si>
  <si>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</si>
  <si>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</si>
  <si>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</si>
  <si>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</si>
  <si>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</si>
  <si>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</si>
  <si>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</si>
  <si>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</si>
  <si>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</si>
  <si>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</si>
  <si>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</si>
  <si>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</si>
  <si>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</si>
  <si>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</si>
  <si>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</si>
  <si>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</si>
  <si>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</si>
  <si>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</si>
  <si>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</si>
  <si>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</si>
  <si>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</si>
  <si>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</si>
  <si>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</si>
  <si>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</si>
  <si>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</si>
  <si>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</si>
  <si>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</si>
  <si>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</si>
  <si>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</si>
  <si>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</si>
  <si>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</si>
  <si>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</si>
  <si>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</si>
  <si>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</si>
  <si>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</si>
  <si>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</si>
  <si>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</si>
  <si>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</si>
  <si>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</si>
  <si>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</si>
  <si>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</si>
  <si>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</si>
  <si>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</si>
  <si>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</si>
  <si>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</si>
  <si>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</si>
  <si>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</si>
  <si>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</si>
  <si>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</si>
  <si>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</si>
  <si>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</si>
  <si>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</si>
  <si>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</si>
  <si>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</si>
  <si>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</si>
  <si>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</si>
  <si>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</si>
  <si>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</si>
  <si>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</si>
  <si>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</si>
  <si>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</si>
  <si>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</si>
  <si>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</si>
  <si>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</si>
  <si>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</si>
  <si>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</si>
  <si>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</si>
  <si>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</si>
  <si>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</si>
  <si>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</si>
  <si>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</si>
  <si>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</si>
  <si>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</si>
  <si>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</si>
  <si>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</si>
  <si>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</si>
  <si>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</si>
  <si>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</si>
  <si>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</si>
  <si>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</si>
  <si>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</si>
  <si>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</si>
  <si>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</si>
  <si>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</si>
  <si>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</si>
  <si>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</si>
  <si>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</si>
  <si>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</si>
  <si>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</si>
  <si>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</si>
  <si>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</si>
  <si>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</si>
  <si>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</si>
  <si>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</si>
  <si>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</si>
  <si>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</si>
  <si>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</si>
  <si>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</si>
  <si>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</si>
  <si>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</si>
  <si>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</si>
  <si>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</si>
  <si>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</si>
  <si>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</si>
  <si>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</si>
  <si>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</si>
  <si>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</si>
  <si>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</si>
  <si>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</si>
  <si>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</si>
  <si>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</si>
  <si>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</si>
  <si>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</si>
  <si>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</si>
  <si>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</si>
  <si>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</si>
  <si>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</si>
  <si>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</si>
  <si>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</si>
  <si>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</si>
  <si>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</si>
  <si>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</si>
  <si>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</si>
  <si>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</si>
  <si>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</si>
  <si>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</si>
  <si>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</si>
  <si>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</si>
  <si>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</si>
  <si>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</si>
  <si>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</si>
  <si>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</si>
  <si>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</si>
  <si>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</si>
  <si>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</si>
  <si>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</si>
  <si>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</si>
  <si>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</si>
  <si>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</si>
  <si>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</si>
  <si>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</si>
  <si>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</si>
  <si>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</si>
  <si>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</si>
  <si>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</si>
  <si>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</si>
  <si>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</si>
  <si>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</si>
  <si>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</si>
  <si>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</si>
  <si>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</si>
  <si>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</si>
  <si>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</si>
  <si>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</si>
  <si>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</si>
  <si>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</si>
  <si>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</si>
  <si>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</si>
  <si>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</si>
  <si>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</si>
  <si>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</si>
  <si>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</si>
  <si>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</si>
  <si>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</si>
  <si>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</si>
  <si>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</si>
  <si>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</si>
  <si>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</si>
  <si>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</si>
  <si>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</si>
  <si>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</si>
  <si>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</si>
  <si>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</si>
  <si>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</si>
  <si>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</si>
  <si>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</si>
  <si>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</si>
  <si>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</si>
  <si>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</si>
  <si>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</si>
  <si>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</si>
  <si>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</si>
  <si>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</si>
  <si>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</si>
  <si>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</si>
  <si>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</si>
  <si>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</si>
  <si>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</si>
  <si>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</si>
  <si>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</si>
  <si>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</si>
  <si>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</si>
  <si>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</si>
  <si>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</si>
  <si>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</si>
  <si>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</si>
  <si>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</si>
  <si>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</si>
  <si>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</si>
  <si>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</si>
  <si>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</si>
  <si>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</si>
  <si>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</si>
  <si>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</si>
  <si>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</si>
  <si>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</si>
  <si>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</si>
  <si>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</si>
  <si>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</si>
  <si>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</si>
  <si>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</si>
  <si>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</si>
  <si>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</si>
  <si>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</si>
  <si>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</si>
  <si>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</si>
  <si>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</si>
  <si>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</si>
  <si>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</si>
  <si>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</si>
  <si>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</si>
  <si>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</si>
  <si>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</si>
  <si>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</si>
  <si>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</si>
  <si>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</si>
  <si>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</si>
  <si>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</si>
  <si>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</si>
  <si>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</si>
  <si>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</si>
  <si>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</si>
  <si>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</si>
  <si>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</si>
  <si>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</si>
  <si>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</si>
  <si>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</si>
  <si>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</si>
  <si>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</si>
  <si>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</si>
  <si>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</si>
  <si>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</si>
  <si>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</si>
  <si>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</si>
  <si>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</si>
  <si>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</si>
  <si>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</si>
  <si>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</si>
  <si>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</si>
  <si>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</si>
  <si>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</si>
  <si>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</si>
  <si>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</si>
  <si>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</si>
  <si>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</si>
  <si>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</si>
  <si>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</si>
  <si>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</si>
  <si>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</si>
  <si>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</si>
  <si>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</si>
  <si>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</si>
  <si>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</si>
  <si>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</si>
  <si>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</si>
  <si>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</si>
  <si>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</si>
  <si>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</si>
  <si>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</si>
  <si>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</si>
  <si>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</si>
  <si>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</si>
  <si>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</si>
  <si>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</si>
  <si>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</si>
  <si>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</si>
  <si>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</si>
  <si>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</si>
  <si>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</si>
  <si>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</si>
  <si>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</si>
  <si>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</si>
  <si>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</si>
  <si>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</si>
  <si>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</si>
  <si>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</si>
  <si>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</si>
  <si>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</si>
  <si>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</si>
  <si>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</si>
  <si>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</si>
  <si>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</si>
  <si>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</si>
  <si>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</si>
  <si>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</si>
  <si>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</si>
  <si>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</si>
  <si>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</si>
  <si>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</si>
  <si>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</si>
  <si>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</si>
  <si>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</si>
  <si>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</si>
  <si>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</si>
  <si>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</si>
  <si>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</si>
  <si>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</si>
  <si>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</si>
  <si>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</si>
  <si>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</si>
  <si>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</si>
  <si>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</si>
  <si>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</si>
  <si>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</si>
  <si>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</si>
  <si>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</si>
  <si>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</si>
  <si>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</si>
  <si>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</si>
  <si>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</si>
  <si>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</si>
  <si>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</si>
  <si>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</si>
  <si>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</si>
  <si>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</si>
  <si>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</si>
  <si>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</si>
  <si>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</si>
  <si>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</si>
  <si>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</si>
  <si>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</si>
  <si>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</si>
  <si>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</si>
  <si>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</si>
  <si>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</si>
  <si>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</si>
  <si>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</si>
  <si>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</si>
  <si>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</si>
  <si>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</si>
  <si>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</si>
  <si>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</si>
  <si>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</si>
  <si>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</si>
  <si>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</si>
  <si>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</si>
  <si>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</si>
  <si>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</si>
  <si>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</si>
  <si>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</si>
  <si>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</si>
  <si>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</si>
  <si>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</si>
  <si>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</si>
  <si>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</si>
  <si>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</si>
  <si>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</si>
  <si>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</si>
  <si>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</si>
  <si>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</si>
  <si>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</si>
  <si>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</si>
  <si>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</si>
  <si>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</si>
  <si>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</si>
  <si>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</si>
  <si>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</si>
  <si>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</si>
  <si>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</si>
  <si>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</si>
  <si>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</si>
  <si>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</si>
  <si>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</si>
  <si>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</si>
  <si>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</si>
  <si>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</si>
  <si>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</si>
  <si>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</si>
  <si>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</si>
  <si>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</si>
  <si>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</si>
  <si>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</si>
  <si>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</si>
  <si>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</si>
  <si>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</si>
  <si>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</si>
  <si>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</si>
  <si>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</si>
  <si>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</si>
  <si>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</si>
  <si>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</si>
  <si>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</si>
  <si>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</si>
  <si>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</si>
  <si>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</si>
  <si>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</si>
  <si>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</si>
  <si>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</si>
  <si>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</si>
  <si>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</si>
  <si>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</si>
  <si>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</si>
  <si>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</si>
  <si>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</si>
  <si>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</si>
  <si>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</si>
  <si>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</si>
  <si>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</si>
  <si>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</si>
  <si>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</si>
  <si>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</si>
  <si>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</si>
  <si>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</si>
  <si>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</si>
  <si>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</si>
  <si>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</si>
  <si>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</si>
  <si>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</si>
  <si>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</si>
  <si>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</si>
  <si>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</si>
  <si>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</si>
  <si>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</si>
  <si>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</si>
  <si>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</si>
  <si>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</si>
  <si>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</si>
  <si>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</si>
  <si>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</si>
  <si>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</si>
  <si>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</si>
  <si>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</si>
  <si>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</si>
  <si>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</si>
  <si>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</si>
  <si>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</si>
  <si>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</si>
  <si>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</si>
  <si>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</si>
  <si>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</si>
  <si>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</si>
  <si>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</si>
  <si>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</si>
  <si>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</si>
  <si>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</si>
  <si>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</si>
  <si>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</si>
  <si>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</si>
  <si>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</si>
  <si>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</si>
  <si>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</si>
  <si>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</si>
  <si>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</si>
  <si>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</si>
  <si>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</si>
  <si>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</si>
  <si>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</si>
  <si>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</si>
  <si>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</si>
  <si>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</si>
  <si>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</si>
  <si>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</si>
  <si>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</si>
  <si>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</si>
  <si>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</si>
  <si>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</si>
  <si>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</si>
  <si>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</si>
  <si>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</si>
  <si>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</si>
  <si>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</si>
  <si>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</si>
  <si>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</si>
  <si>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</si>
  <si>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</si>
  <si>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</si>
  <si>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</si>
  <si>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</si>
  <si>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</si>
  <si>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</si>
  <si>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</si>
  <si>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</si>
  <si>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</si>
  <si>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</si>
  <si>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</si>
  <si>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</si>
  <si>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</si>
  <si>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</si>
  <si>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</si>
  <si>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</si>
  <si>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</si>
  <si>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</si>
  <si>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</si>
  <si>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</si>
  <si>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</si>
  <si>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</si>
  <si>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</si>
  <si>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</si>
  <si>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</si>
  <si>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</si>
  <si>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</si>
  <si>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</si>
  <si>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</si>
  <si>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</si>
  <si>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</si>
  <si>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</si>
  <si>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</si>
  <si>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</si>
  <si>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</si>
  <si>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</si>
  <si>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</si>
  <si>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</si>
  <si>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</si>
  <si>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</si>
  <si>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</si>
  <si>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</si>
  <si>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</si>
  <si>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</si>
  <si>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</si>
  <si>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</si>
  <si>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</si>
  <si>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</si>
  <si>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</si>
  <si>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</si>
  <si>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</si>
  <si>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</si>
  <si>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</si>
  <si>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</si>
  <si>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</si>
  <si>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</si>
  <si>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</si>
  <si>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</si>
  <si>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</si>
  <si>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</si>
  <si>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</si>
  <si>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</si>
  <si>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</si>
  <si>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</si>
  <si>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</si>
  <si>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</si>
  <si>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</si>
  <si>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</si>
  <si>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</si>
  <si>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</si>
  <si>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</si>
  <si>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</si>
  <si>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</si>
  <si>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</si>
  <si>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</si>
  <si>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</si>
  <si>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</si>
  <si>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</si>
  <si>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</si>
  <si>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</si>
  <si>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</si>
  <si>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</si>
  <si>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</si>
  <si>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</si>
  <si>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</si>
  <si>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</si>
  <si>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</si>
  <si>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</si>
  <si>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</si>
  <si>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</si>
  <si>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</si>
  <si>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</si>
  <si>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</si>
  <si>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</si>
  <si>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</si>
  <si>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</si>
  <si>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</si>
  <si>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</si>
  <si>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</si>
  <si>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</si>
  <si>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</si>
  <si>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</si>
  <si>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</si>
  <si>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</si>
  <si>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</si>
  <si>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</si>
  <si>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</si>
  <si>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</si>
  <si>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</si>
  <si>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</si>
  <si>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</si>
  <si>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</si>
  <si>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</si>
  <si>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</si>
  <si>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</si>
  <si>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</si>
  <si>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</si>
  <si>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</si>
  <si>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</si>
  <si>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</si>
  <si>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</si>
  <si>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</si>
  <si>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</si>
  <si>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</si>
  <si>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</si>
  <si>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</si>
  <si>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</si>
  <si>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</si>
  <si>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</si>
  <si>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</si>
  <si>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</si>
  <si>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</si>
  <si>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</si>
  <si>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</si>
  <si>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</si>
  <si>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</si>
  <si>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</si>
  <si>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</si>
  <si>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</si>
  <si>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</si>
  <si>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</si>
  <si>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</si>
  <si>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</si>
  <si>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</si>
  <si>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</si>
  <si>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</si>
  <si>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</si>
  <si>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</si>
  <si>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</si>
  <si>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</si>
  <si>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</si>
  <si>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</si>
  <si>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</si>
  <si>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</si>
  <si>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</si>
  <si>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</si>
  <si>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</si>
  <si>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</si>
  <si>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</si>
  <si>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</si>
  <si>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</si>
  <si>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</si>
  <si>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</si>
  <si>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</si>
  <si>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</si>
  <si>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</si>
  <si>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</si>
  <si>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</si>
  <si>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</si>
  <si>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</si>
  <si>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</si>
  <si>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</si>
  <si>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</si>
  <si>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</si>
  <si>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</si>
  <si>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</si>
  <si>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</si>
  <si>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</si>
  <si>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</si>
  <si>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</si>
  <si>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</si>
  <si>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</si>
  <si>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</si>
  <si>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</si>
  <si>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</si>
  <si>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</si>
  <si>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</si>
  <si>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</si>
  <si>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</si>
  <si>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</si>
  <si>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</si>
  <si>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</si>
  <si>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</si>
  <si>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</si>
  <si>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</si>
  <si>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</si>
  <si>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</si>
  <si>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</si>
  <si>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</si>
  <si>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</si>
  <si>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</si>
  <si>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</si>
  <si>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</si>
  <si>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</si>
  <si>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</si>
  <si>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</si>
  <si>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</si>
  <si>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</si>
  <si>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</si>
  <si>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</si>
  <si>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</si>
  <si>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</si>
  <si>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</si>
  <si>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</si>
  <si>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</si>
  <si>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</si>
  <si>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</si>
  <si>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</si>
  <si>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</si>
  <si>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</si>
  <si>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</si>
  <si>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</si>
  <si>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</si>
  <si>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</si>
  <si>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</si>
  <si>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</si>
  <si>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</si>
  <si>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</si>
  <si>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</si>
  <si>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</si>
  <si>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</si>
  <si>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</si>
  <si>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</si>
  <si>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</si>
  <si>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</si>
  <si>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</si>
  <si>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</si>
  <si>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</si>
  <si>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</si>
  <si>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</si>
  <si>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</si>
  <si>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</si>
  <si>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</si>
  <si>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</si>
  <si>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</si>
  <si>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</si>
  <si>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</si>
  <si>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</si>
  <si>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</si>
  <si>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</si>
  <si>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</si>
  <si>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</si>
  <si>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</si>
  <si>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</si>
  <si>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</si>
  <si>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</si>
  <si>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</si>
  <si>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</si>
  <si>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</si>
  <si>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</si>
  <si>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</si>
  <si>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</si>
  <si>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</si>
  <si>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</si>
  <si>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</si>
  <si>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</si>
  <si>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</si>
  <si>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</si>
  <si>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</si>
  <si>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</si>
  <si>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</si>
  <si>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</si>
  <si>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</si>
  <si>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</si>
  <si>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</si>
  <si>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</si>
  <si>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</si>
  <si>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</si>
  <si>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</si>
  <si>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</si>
  <si>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</si>
  <si>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</si>
  <si>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</si>
  <si>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</si>
  <si>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</si>
  <si>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</si>
  <si>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</si>
  <si>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</si>
  <si>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</si>
  <si>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</si>
  <si>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</si>
  <si>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</si>
  <si>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</si>
  <si>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</si>
  <si>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</si>
  <si>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</si>
  <si>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</si>
  <si>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</si>
  <si>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</si>
  <si>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</si>
  <si>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</si>
  <si>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</si>
  <si>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</si>
  <si>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</si>
  <si>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</si>
  <si>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</si>
  <si>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</si>
  <si>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</si>
  <si>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</si>
  <si>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</si>
  <si>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</si>
  <si>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</si>
  <si>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</si>
  <si>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</si>
  <si>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</si>
  <si>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</si>
  <si>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</si>
  <si>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</si>
  <si>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</si>
  <si>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</si>
  <si>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</si>
  <si>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</si>
  <si>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</si>
  <si>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</si>
  <si>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</si>
  <si>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</si>
  <si>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</si>
  <si>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</si>
  <si>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</si>
  <si>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</si>
  <si>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</si>
  <si>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</si>
  <si>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</si>
  <si>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</si>
  <si>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</si>
  <si>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</si>
  <si>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</si>
  <si>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</si>
  <si>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</si>
  <si>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</si>
  <si>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</si>
  <si>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</si>
  <si>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</si>
  <si>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</si>
  <si>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</si>
  <si>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</si>
  <si>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</si>
  <si>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</si>
  <si>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</si>
  <si>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</si>
  <si>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</si>
  <si>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</si>
  <si>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</si>
  <si>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</si>
  <si>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</si>
  <si>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</si>
  <si>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</si>
  <si>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</si>
  <si>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</si>
  <si>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</si>
  <si>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</si>
  <si>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</si>
  <si>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</si>
  <si>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</si>
  <si>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</si>
  <si>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</si>
  <si>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</si>
  <si>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</si>
  <si>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</si>
  <si>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</si>
  <si>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</si>
  <si>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</si>
  <si>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</si>
  <si>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</si>
  <si>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</si>
  <si>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</si>
  <si>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</si>
  <si>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</si>
  <si>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</si>
  <si>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</si>
  <si>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</si>
  <si>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</si>
  <si>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</si>
  <si>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</si>
  <si>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</si>
  <si>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</si>
  <si>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</si>
  <si>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</si>
  <si>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</si>
  <si>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</si>
  <si>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</si>
  <si>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</si>
  <si>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</si>
  <si>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</si>
  <si>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</si>
  <si>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</si>
  <si>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</si>
  <si>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</si>
  <si>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</si>
  <si>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</si>
  <si>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</si>
  <si>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</si>
  <si>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</si>
  <si>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</si>
  <si>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</si>
  <si>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</si>
  <si>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</si>
  <si>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</si>
  <si>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</si>
  <si>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</si>
  <si>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</si>
  <si>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</si>
  <si>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</si>
  <si>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</si>
  <si>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</si>
  <si>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</si>
  <si>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</si>
  <si>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</si>
  <si>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</si>
  <si>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</si>
  <si>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</si>
  <si>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</si>
  <si>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</si>
  <si>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</si>
  <si>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</si>
  <si>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</si>
  <si>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</si>
  <si>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</si>
  <si>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</si>
  <si>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</si>
  <si>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</si>
  <si>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</si>
  <si>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</si>
  <si>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</si>
  <si>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</si>
  <si>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</si>
  <si>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</si>
  <si>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</si>
  <si>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</si>
  <si>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</si>
  <si>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</si>
  <si>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</si>
  <si>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</si>
  <si>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</si>
  <si>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</si>
  <si>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</si>
  <si>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</si>
  <si>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</si>
  <si>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</si>
  <si>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</si>
  <si>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</si>
  <si>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</si>
  <si>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</si>
  <si>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</si>
  <si>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</si>
  <si>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</si>
  <si>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</si>
  <si>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</si>
  <si>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</si>
  <si>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</si>
  <si>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</si>
  <si>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</si>
  <si>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</si>
  <si>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</si>
  <si>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</si>
  <si>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</si>
  <si>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</si>
  <si>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</si>
  <si>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</si>
  <si>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</si>
  <si>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</si>
  <si>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</si>
  <si>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</si>
  <si>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</si>
  <si>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</si>
  <si>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</si>
  <si>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</si>
  <si>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</si>
  <si>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</si>
  <si>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</si>
  <si>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</si>
  <si>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</si>
  <si>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</si>
  <si>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</si>
  <si>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</si>
  <si>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</si>
  <si>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</si>
  <si>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</si>
  <si>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</si>
  <si>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</si>
  <si>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</si>
  <si>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</si>
  <si>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</si>
  <si>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</si>
  <si>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</si>
  <si>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</si>
  <si>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</si>
  <si>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</si>
  <si>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</si>
  <si>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</si>
  <si>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</si>
  <si>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</si>
  <si>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</si>
  <si>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</si>
  <si>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</si>
  <si>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</si>
  <si>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</si>
  <si>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</si>
  <si>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</si>
  <si>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</si>
  <si>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</si>
  <si>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</si>
  <si>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</si>
  <si>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</si>
  <si>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</si>
  <si>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</si>
  <si>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</si>
  <si>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</si>
  <si>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</si>
  <si>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</si>
  <si>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</si>
  <si>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</si>
  <si>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</si>
  <si>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</si>
  <si>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</si>
  <si>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</si>
  <si>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</si>
  <si>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</si>
  <si>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</si>
  <si>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</si>
  <si>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</si>
  <si>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</si>
  <si>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</si>
  <si>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</si>
  <si>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</si>
  <si>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</si>
  <si>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</si>
  <si>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</si>
  <si>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</si>
  <si>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</si>
  <si>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</si>
  <si>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</si>
  <si>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</si>
  <si>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</si>
  <si>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</si>
  <si>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</si>
  <si>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</si>
  <si>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</si>
  <si>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</si>
  <si>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</si>
  <si>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</si>
  <si>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</si>
  <si>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</si>
  <si>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</si>
  <si>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</si>
  <si>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</si>
  <si>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</si>
  <si>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</si>
  <si>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</si>
  <si>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</si>
  <si>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</si>
  <si>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</si>
  <si>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</si>
  <si>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</si>
  <si>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</si>
  <si>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</si>
  <si>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</si>
  <si>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</si>
  <si>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</si>
  <si>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</si>
  <si>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</si>
  <si>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</si>
  <si>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</si>
  <si>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</si>
  <si>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</si>
  <si>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</si>
  <si>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</si>
  <si>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</si>
  <si>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</si>
  <si>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</si>
  <si>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</si>
  <si>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</si>
  <si>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</si>
  <si>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</si>
  <si>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</si>
  <si>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</si>
  <si>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</si>
  <si>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</si>
  <si>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</si>
  <si>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</si>
  <si>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</si>
  <si>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</si>
  <si>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</si>
  <si>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</si>
  <si>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</si>
  <si>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</si>
  <si>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</si>
  <si>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</si>
  <si>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</si>
  <si>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</si>
  <si>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</si>
  <si>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</si>
  <si>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</si>
  <si>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</si>
  <si>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</si>
  <si>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</si>
  <si>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</si>
  <si>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</si>
  <si>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</si>
  <si>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</si>
  <si>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</si>
  <si>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</si>
  <si>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</si>
  <si>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</si>
  <si>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</si>
  <si>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</si>
  <si>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</si>
  <si>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</si>
  <si>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</si>
  <si>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</si>
  <si>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</si>
  <si>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</si>
  <si>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</si>
  <si>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</si>
  <si>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</si>
  <si>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</si>
  <si>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</si>
  <si>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</si>
  <si>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</si>
  <si>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</si>
  <si>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</si>
  <si>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</si>
  <si>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</si>
  <si>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</si>
  <si>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</si>
  <si>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</si>
  <si>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</si>
  <si>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</si>
  <si>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</si>
  <si>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</si>
  <si>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</si>
  <si>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</si>
  <si>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</si>
  <si>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</si>
  <si>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</si>
  <si>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</si>
  <si>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</si>
  <si>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</si>
  <si>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</si>
  <si>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</si>
  <si>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</si>
  <si>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</si>
  <si>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</si>
  <si>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</si>
  <si>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</si>
  <si>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</si>
  <si>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</si>
  <si>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</si>
  <si>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</si>
  <si>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</si>
  <si>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</si>
  <si>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</si>
  <si>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</si>
  <si>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</si>
  <si>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</si>
  <si>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</si>
  <si>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</si>
  <si>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</si>
  <si>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</si>
  <si>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</si>
  <si>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</si>
  <si>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</si>
  <si>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</si>
  <si>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</si>
  <si>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</si>
  <si>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</si>
  <si>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</si>
  <si>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</si>
  <si>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</si>
  <si>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</si>
  <si>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</si>
  <si>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</si>
  <si>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</si>
  <si>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</si>
  <si>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</si>
  <si>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</si>
  <si>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</si>
  <si>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</si>
  <si>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</si>
  <si>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</si>
  <si>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</si>
  <si>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</si>
  <si>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</si>
  <si>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</si>
  <si>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</si>
  <si>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</si>
  <si>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</si>
  <si>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</si>
  <si>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</si>
  <si>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</si>
  <si>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</si>
  <si>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</si>
  <si>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</si>
  <si>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</si>
  <si>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</si>
  <si>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</si>
  <si>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</si>
  <si>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</si>
  <si>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</si>
  <si>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</si>
  <si>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</si>
  <si>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</si>
  <si>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</si>
  <si>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</si>
  <si>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</si>
  <si>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</si>
  <si>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</si>
  <si>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</si>
  <si>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</si>
  <si>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</si>
  <si>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</si>
  <si>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</si>
  <si>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</si>
  <si>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</si>
  <si>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</si>
  <si>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</si>
  <si>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</si>
  <si>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</si>
  <si>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</si>
  <si>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</si>
  <si>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</si>
  <si>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</si>
  <si>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</si>
  <si>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</si>
  <si>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</si>
  <si>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</si>
  <si>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</si>
  <si>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</si>
  <si>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</si>
  <si>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</si>
  <si>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</si>
  <si>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</si>
  <si>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</si>
  <si>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</si>
  <si>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</si>
  <si>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</si>
  <si>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</si>
  <si>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</si>
  <si>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</si>
  <si>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</si>
  <si>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</si>
  <si>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</si>
  <si>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</si>
  <si>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</si>
  <si>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</si>
  <si>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</si>
  <si>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</si>
  <si>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</si>
  <si>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</si>
  <si>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</si>
  <si>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</si>
  <si>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</si>
  <si>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</si>
  <si>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</si>
  <si>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</si>
  <si>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</si>
  <si>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</si>
  <si>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</si>
  <si>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</si>
  <si>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</si>
  <si>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</si>
  <si>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</si>
  <si>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</si>
  <si>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</si>
  <si>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</si>
  <si>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</si>
  <si>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</si>
  <si>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</si>
  <si>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</si>
  <si>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</si>
  <si>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</si>
  <si>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</si>
  <si>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</si>
  <si>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</si>
  <si>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</si>
  <si>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</si>
  <si>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</si>
  <si>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</si>
  <si>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</si>
  <si>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</si>
  <si>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</si>
  <si>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</si>
  <si>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</si>
  <si>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</si>
  <si>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</si>
  <si>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</si>
  <si>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</si>
  <si>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</si>
  <si>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</si>
  <si>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</si>
  <si>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</si>
  <si>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</si>
  <si>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</si>
  <si>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</si>
  <si>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</si>
  <si>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</si>
  <si>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</si>
  <si>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</si>
  <si>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</si>
  <si>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</si>
  <si>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</si>
  <si>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</si>
  <si>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</si>
  <si>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</si>
  <si>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</si>
  <si>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</si>
  <si>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</si>
  <si>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</si>
  <si>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</si>
  <si>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</si>
  <si>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</si>
  <si>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</si>
  <si>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</si>
  <si>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</si>
  <si>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</si>
  <si>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</si>
  <si>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</si>
  <si>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</si>
  <si>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</si>
  <si>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</si>
  <si>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</si>
  <si>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</si>
  <si>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</si>
  <si>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</si>
  <si>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</si>
  <si>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</si>
  <si>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</si>
  <si>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</si>
  <si>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</si>
  <si>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</si>
  <si>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</si>
  <si>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</si>
  <si>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</si>
  <si>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</si>
  <si>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</si>
  <si>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</si>
  <si>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</si>
  <si>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</si>
  <si>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</si>
  <si>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</si>
  <si>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</si>
  <si>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</si>
  <si>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</si>
  <si>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</si>
  <si>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</si>
  <si>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</si>
  <si>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</si>
  <si>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</si>
  <si>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</si>
  <si>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</si>
  <si>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</si>
  <si>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</si>
  <si>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</si>
  <si>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</si>
  <si>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</si>
  <si>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</si>
  <si>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</si>
  <si>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</si>
  <si>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</si>
  <si>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</si>
  <si>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</si>
  <si>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</si>
  <si>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</si>
  <si>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</si>
  <si>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</si>
  <si>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</si>
  <si>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</si>
  <si>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</si>
  <si>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</si>
  <si>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</si>
  <si>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</si>
  <si>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</si>
  <si>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</si>
  <si>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</si>
  <si>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</si>
  <si>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</si>
  <si>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</si>
  <si>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</si>
  <si>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</si>
  <si>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</si>
  <si>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</si>
  <si>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</si>
  <si>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</si>
  <si>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</si>
  <si>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</si>
  <si>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</si>
  <si>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</si>
  <si>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</si>
  <si>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</si>
  <si>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</si>
  <si>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</si>
  <si>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</si>
  <si>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</si>
  <si>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</si>
  <si>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</si>
  <si>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</si>
  <si>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</si>
  <si>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</si>
  <si>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</si>
  <si>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</si>
  <si>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</si>
  <si>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</si>
  <si>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</si>
  <si>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</si>
  <si>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</si>
  <si>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</si>
  <si>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</si>
  <si>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</si>
  <si>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</si>
  <si>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</si>
  <si>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</si>
  <si>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</si>
  <si>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</si>
  <si>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</si>
  <si>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</si>
  <si>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</si>
  <si>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</si>
  <si>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</si>
  <si>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</si>
  <si>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</si>
  <si>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</si>
  <si>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</si>
  <si>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</si>
  <si>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</si>
  <si>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</si>
  <si>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</si>
  <si>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</si>
  <si>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</si>
  <si>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</si>
  <si>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</si>
  <si>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</si>
  <si>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</si>
  <si>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</si>
  <si>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</si>
  <si>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</si>
  <si>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</si>
  <si>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</si>
  <si>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</si>
  <si>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</si>
  <si>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</si>
  <si>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</si>
  <si>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</si>
  <si>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</si>
  <si>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</si>
  <si>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</si>
  <si>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</si>
  <si>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</si>
  <si>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</si>
  <si>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</si>
  <si>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</si>
  <si>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</si>
  <si>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</si>
  <si>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</si>
  <si>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</si>
  <si>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</si>
  <si>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</si>
  <si>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</si>
  <si>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</si>
  <si>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</si>
  <si>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</si>
  <si>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</si>
  <si>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</si>
  <si>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</si>
  <si>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</si>
  <si>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</si>
  <si>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</si>
  <si>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</si>
  <si>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</si>
  <si>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</si>
  <si>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</si>
  <si>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</si>
  <si>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</si>
  <si>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</si>
  <si>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</si>
  <si>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</si>
  <si>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</si>
  <si>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</si>
  <si>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</si>
  <si>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</si>
  <si>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</si>
  <si>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</si>
  <si>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</si>
  <si>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</si>
  <si>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</si>
  <si>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</si>
  <si>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</si>
  <si>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</si>
  <si>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</si>
  <si>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</si>
  <si>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</si>
  <si>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</si>
  <si>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</si>
  <si>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</si>
  <si>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</si>
  <si>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</si>
  <si>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</si>
  <si>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</si>
  <si>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</si>
  <si>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</si>
  <si>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</si>
  <si>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</si>
  <si>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</si>
  <si>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</si>
  <si>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</si>
  <si>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</si>
  <si>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</si>
  <si>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</si>
  <si>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</si>
  <si>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</si>
  <si>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</si>
  <si>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</si>
  <si>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</si>
  <si>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</si>
  <si>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</si>
  <si>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</si>
  <si>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</si>
  <si>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</si>
  <si>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</si>
  <si>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</si>
  <si>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</si>
  <si>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</si>
  <si>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</si>
  <si>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</si>
  <si>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</si>
  <si>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</si>
  <si>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</si>
  <si>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</si>
  <si>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</si>
  <si>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</si>
  <si>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</si>
  <si>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</si>
  <si>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</si>
  <si>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</si>
  <si>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</si>
  <si>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</si>
  <si>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</si>
  <si>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</si>
  <si>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</si>
  <si>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</si>
  <si>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</si>
  <si>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</si>
  <si>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</si>
  <si>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</si>
  <si>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</si>
  <si>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</si>
  <si>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</si>
  <si>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</si>
  <si>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</si>
  <si>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</si>
  <si>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</si>
  <si>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</si>
  <si>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</si>
  <si>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</si>
  <si>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</si>
  <si>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</si>
  <si>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</si>
  <si>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</si>
  <si>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</si>
  <si>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</si>
  <si>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</si>
  <si>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</si>
  <si>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</si>
  <si>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</si>
  <si>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</si>
  <si>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</si>
  <si>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</si>
  <si>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</si>
  <si>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</si>
  <si>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</si>
  <si>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</si>
  <si>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</si>
  <si>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</si>
  <si>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</si>
  <si>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</si>
  <si>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</si>
  <si>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</si>
  <si>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</si>
  <si>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</si>
  <si>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</si>
  <si>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</si>
  <si>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</si>
  <si>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</si>
  <si>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</si>
  <si>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</si>
  <si>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</si>
  <si>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</si>
  <si>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</si>
  <si>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</si>
  <si>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</si>
  <si>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</si>
  <si>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</si>
  <si>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</si>
  <si>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</si>
  <si>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</si>
  <si>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</si>
  <si>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</si>
  <si>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</si>
  <si>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</si>
  <si>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</si>
  <si>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</si>
  <si>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</si>
  <si>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</si>
  <si>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</si>
  <si>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</si>
  <si>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</si>
  <si>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</si>
  <si>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</si>
  <si>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</si>
  <si>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</si>
  <si>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</si>
  <si>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</si>
  <si>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</si>
  <si>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</si>
  <si>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</si>
  <si>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</si>
  <si>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</si>
  <si>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</si>
  <si>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</si>
  <si>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</si>
  <si>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</si>
  <si>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</si>
  <si>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</si>
  <si>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</si>
  <si>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</si>
  <si>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</si>
  <si>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</si>
  <si>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</si>
  <si>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</si>
  <si>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</si>
  <si>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</si>
  <si>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</si>
  <si>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</si>
  <si>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</si>
  <si>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</si>
  <si>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</si>
  <si>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</si>
  <si>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</si>
  <si>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</si>
  <si>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</si>
  <si>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</si>
  <si>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</si>
  <si>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</si>
  <si>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</si>
  <si>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</si>
  <si>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</si>
  <si>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</si>
  <si>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</si>
  <si>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</si>
  <si>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</si>
  <si>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</si>
  <si>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</si>
  <si>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</si>
  <si>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</si>
  <si>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</si>
  <si>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</si>
  <si>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</si>
  <si>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</si>
  <si>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</si>
  <si>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</si>
  <si>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</si>
  <si>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</si>
  <si>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</si>
  <si>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</si>
  <si>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</si>
  <si>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</si>
  <si>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</si>
  <si>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</si>
  <si>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</si>
  <si>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</si>
  <si>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</si>
  <si>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</si>
  <si>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</si>
  <si>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</si>
  <si>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</si>
  <si>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</si>
  <si>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</si>
  <si>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</si>
  <si>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</si>
  <si>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</si>
  <si>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</si>
  <si>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</si>
  <si>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</si>
  <si>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</si>
  <si>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</si>
  <si>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</si>
  <si>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</si>
  <si>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</si>
  <si>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</si>
  <si>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</si>
  <si>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</si>
  <si>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</si>
  <si>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</si>
  <si>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</si>
  <si>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</si>
  <si>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</si>
  <si>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</si>
  <si>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</si>
  <si>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</si>
  <si>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</si>
  <si>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</si>
  <si>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</si>
  <si>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</si>
  <si>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</si>
  <si>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</si>
  <si>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</si>
  <si>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</si>
  <si>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</si>
  <si>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</si>
  <si>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</si>
  <si>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</si>
  <si>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</si>
  <si>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</si>
  <si>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</si>
  <si>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</si>
  <si>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</si>
  <si>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</si>
  <si>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</si>
  <si>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</si>
  <si>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</si>
  <si>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</si>
  <si>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</si>
  <si>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</si>
  <si>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</si>
  <si>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</si>
  <si>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</si>
  <si>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</si>
  <si>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</si>
  <si>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</si>
  <si>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</si>
  <si>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</si>
  <si>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</si>
  <si>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</si>
  <si>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</si>
  <si>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</si>
  <si>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</si>
  <si>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</si>
  <si>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</si>
  <si>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</si>
  <si>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</si>
  <si>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</si>
  <si>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</si>
  <si>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</si>
  <si>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</si>
  <si>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</si>
  <si>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</si>
  <si>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</si>
  <si>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</si>
  <si>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</si>
  <si>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</si>
  <si>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</si>
  <si>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</si>
  <si>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</si>
  <si>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</si>
  <si>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</si>
  <si>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</si>
  <si>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</si>
  <si>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</si>
  <si>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</si>
  <si>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</si>
  <si>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</si>
  <si>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</si>
  <si>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</si>
  <si>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</si>
  <si>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</si>
  <si>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</si>
  <si>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</si>
  <si>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</si>
  <si>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</si>
  <si>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</si>
  <si>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</si>
  <si>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</si>
  <si>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</si>
  <si>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</si>
  <si>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</si>
  <si>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</si>
  <si>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</si>
  <si>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</si>
  <si>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</si>
  <si>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</si>
  <si>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</si>
  <si>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</si>
  <si>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</si>
  <si>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</si>
  <si>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</si>
  <si>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</si>
  <si>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</si>
  <si>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</si>
  <si>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</si>
  <si>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</si>
  <si>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</si>
  <si>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</si>
  <si>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</si>
  <si>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</si>
  <si>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</si>
  <si>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</si>
  <si>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</si>
  <si>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</si>
  <si>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</si>
  <si>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</si>
  <si>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</si>
  <si>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</si>
  <si>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</si>
  <si>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</si>
  <si>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</si>
  <si>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</si>
  <si>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</si>
  <si>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</si>
  <si>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</si>
  <si>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</si>
  <si>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</si>
  <si>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</si>
  <si>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</si>
  <si>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</si>
  <si>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</si>
  <si>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</si>
  <si>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</si>
  <si>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</si>
  <si>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</si>
  <si>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</si>
  <si>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</si>
  <si>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</si>
  <si>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</si>
  <si>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</si>
  <si>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</si>
  <si>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</si>
  <si>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</si>
  <si>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</si>
  <si>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</si>
  <si>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</si>
  <si>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</si>
  <si>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</si>
  <si>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</si>
  <si>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</si>
  <si>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</si>
  <si>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</si>
  <si>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</si>
  <si>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</si>
  <si>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</si>
  <si>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</si>
  <si>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</si>
  <si>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</si>
  <si>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</si>
  <si>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</si>
  <si>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</si>
  <si>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</si>
  <si>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</si>
  <si>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</si>
  <si>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</si>
  <si>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</si>
  <si>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</si>
  <si>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</si>
  <si>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</si>
  <si>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</si>
  <si>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</si>
  <si>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</si>
  <si>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</si>
  <si>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</si>
  <si>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</si>
  <si>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</si>
  <si>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</si>
  <si>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</si>
  <si>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</si>
  <si>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</si>
  <si>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</si>
  <si>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</si>
  <si>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</si>
  <si>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</si>
  <si>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</si>
  <si>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</si>
  <si>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</si>
  <si>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</si>
  <si>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</si>
  <si>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</si>
  <si>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</si>
  <si>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</si>
  <si>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</si>
  <si>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</si>
  <si>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</si>
  <si>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</si>
  <si>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</si>
  <si>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</si>
  <si>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</si>
  <si>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</si>
  <si>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</si>
  <si>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</si>
  <si>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</si>
  <si>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</si>
  <si>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</si>
  <si>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</si>
  <si>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</si>
  <si>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</si>
  <si>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</si>
  <si>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</si>
  <si>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</si>
  <si>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</si>
  <si>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</si>
  <si>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</si>
  <si>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</si>
  <si>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</si>
  <si>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</si>
  <si>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</si>
  <si>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</si>
  <si>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</si>
  <si>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</si>
  <si>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</si>
  <si>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</si>
  <si>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</si>
  <si>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</si>
  <si>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</si>
  <si>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</si>
  <si>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</si>
  <si>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</si>
  <si>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</si>
  <si>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</si>
  <si>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</si>
  <si>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</si>
  <si>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</si>
  <si>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</si>
  <si>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</si>
  <si>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</si>
  <si>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</si>
  <si>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</si>
  <si>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</si>
  <si>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</si>
  <si>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</si>
  <si>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</si>
  <si>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</si>
  <si>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</si>
  <si>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</si>
  <si>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</si>
  <si>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</si>
  <si>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</si>
  <si>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</si>
  <si>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</si>
  <si>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</si>
  <si>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</si>
  <si>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</si>
  <si>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</si>
  <si>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</si>
  <si>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</si>
  <si>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</si>
  <si>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</si>
  <si>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</si>
  <si>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</si>
  <si>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</si>
  <si>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</si>
  <si>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</si>
  <si>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</si>
  <si>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</si>
  <si>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</si>
  <si>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</si>
  <si>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</si>
  <si>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</si>
  <si>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</si>
  <si>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</si>
  <si>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</si>
  <si>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</si>
  <si>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</si>
  <si>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</si>
  <si>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</si>
  <si>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</si>
  <si>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</si>
  <si>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</si>
  <si>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</si>
  <si>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</si>
  <si>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</si>
  <si>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</si>
  <si>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</si>
  <si>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</si>
  <si>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</si>
  <si>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</si>
  <si>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</si>
  <si>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</si>
  <si>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</si>
  <si>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</si>
  <si>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</si>
  <si>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</si>
  <si>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</si>
  <si>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</si>
  <si>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</si>
  <si>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</si>
  <si>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</si>
  <si>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</si>
  <si>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</si>
  <si>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</si>
  <si>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</si>
  <si>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</si>
  <si>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</si>
  <si>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</si>
  <si>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</si>
  <si>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</si>
  <si>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</si>
  <si>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</si>
  <si>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</si>
  <si>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</si>
  <si>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</si>
  <si>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</si>
  <si>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</si>
  <si>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</si>
  <si>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</si>
  <si>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</si>
  <si>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</si>
  <si>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</si>
  <si>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</si>
  <si>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</si>
  <si>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</si>
  <si>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</si>
  <si>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</si>
  <si>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</si>
  <si>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</si>
  <si>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</si>
  <si>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</si>
  <si>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</si>
  <si>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</si>
  <si>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</si>
  <si>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</si>
  <si>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</si>
  <si>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</si>
  <si>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</si>
  <si>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</si>
  <si>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</si>
  <si>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</si>
  <si>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</si>
  <si>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</si>
  <si>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</si>
  <si>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</si>
  <si>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</si>
  <si>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</si>
  <si>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</si>
  <si>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</si>
  <si>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</si>
  <si>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</si>
  <si>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</si>
  <si>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</si>
  <si>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</si>
  <si>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</si>
  <si>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</si>
  <si>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</si>
  <si>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</si>
  <si>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</si>
  <si>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</si>
  <si>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</si>
  <si>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</si>
  <si>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</si>
  <si>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</si>
  <si>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</si>
  <si>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</si>
  <si>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</si>
  <si>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</si>
  <si>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</si>
  <si>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</si>
  <si>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</si>
  <si>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</si>
  <si>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</si>
  <si>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</si>
  <si>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</si>
  <si>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</si>
  <si>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</si>
  <si>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</si>
  <si>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</si>
  <si>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</si>
  <si>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</si>
  <si>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</si>
  <si>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</si>
  <si>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</si>
  <si>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</si>
  <si>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</si>
  <si>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</si>
  <si>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</si>
  <si>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</si>
  <si>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</si>
  <si>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</si>
  <si>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</si>
  <si>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</si>
  <si>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</si>
  <si>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</si>
  <si>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</si>
  <si>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</si>
  <si>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</si>
  <si>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</si>
  <si>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</si>
  <si>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</si>
  <si>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</si>
  <si>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</si>
  <si>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</si>
  <si>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</si>
  <si>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</si>
  <si>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</si>
  <si>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</si>
  <si>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</si>
  <si>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</si>
  <si>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</si>
  <si>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</si>
  <si>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</si>
  <si>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</si>
  <si>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</si>
  <si>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</si>
  <si>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</si>
  <si>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</si>
  <si>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</si>
  <si>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</si>
  <si>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</si>
  <si>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</si>
  <si>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</si>
  <si>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</si>
  <si>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</si>
  <si>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</si>
  <si>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</si>
  <si>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</si>
  <si>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</si>
  <si>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</si>
  <si>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</si>
  <si>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</si>
  <si>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</si>
  <si>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</si>
  <si>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</si>
  <si>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</si>
  <si>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</si>
  <si>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</si>
  <si>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</si>
  <si>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</si>
  <si>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</si>
  <si>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</si>
  <si>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</si>
  <si>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</si>
  <si>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</si>
  <si>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</si>
  <si>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</si>
  <si>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</si>
  <si>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</si>
  <si>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</si>
  <si>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</si>
  <si>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</si>
  <si>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</si>
  <si>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</si>
  <si>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</si>
  <si>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</si>
  <si>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</si>
  <si>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</si>
  <si>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</si>
  <si>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</si>
  <si>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</si>
  <si>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</si>
  <si>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</si>
  <si>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</si>
  <si>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</si>
  <si>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</si>
  <si>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</si>
  <si>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</si>
  <si>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</si>
  <si>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</si>
  <si>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</si>
  <si>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</si>
  <si>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</si>
  <si>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</si>
  <si>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</si>
  <si>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</si>
  <si>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</si>
  <si>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</si>
  <si>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</si>
  <si>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</si>
  <si>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</si>
  <si>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</si>
  <si>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</si>
  <si>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</si>
  <si>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</si>
  <si>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</si>
  <si>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</si>
  <si>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</si>
  <si>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</si>
  <si>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</si>
  <si>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</si>
  <si>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</si>
  <si>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</si>
  <si>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</si>
  <si>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</si>
  <si>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</si>
  <si>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</si>
  <si>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</si>
  <si>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</si>
  <si>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</si>
  <si>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</si>
  <si>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</si>
  <si>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</si>
  <si>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</si>
  <si>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</si>
  <si>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</si>
  <si>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</si>
  <si>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</si>
  <si>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</si>
  <si>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</si>
  <si>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</si>
  <si>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</si>
  <si>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</si>
  <si>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</si>
  <si>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</si>
  <si>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</si>
  <si>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</si>
  <si>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</si>
  <si>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</si>
  <si>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</si>
  <si>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</si>
  <si>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</si>
  <si>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</si>
  <si>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</si>
  <si>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</si>
  <si>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</si>
  <si>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</si>
  <si>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</si>
  <si>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</si>
  <si>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</si>
  <si>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</si>
  <si>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</si>
  <si>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</si>
  <si>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</si>
  <si>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</si>
  <si>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</si>
  <si>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</si>
  <si>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</si>
  <si>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</si>
  <si>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</si>
  <si>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</si>
  <si>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</si>
  <si>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</si>
  <si>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</si>
  <si>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</si>
  <si>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</si>
  <si>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</si>
  <si>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</si>
  <si>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</si>
  <si>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</si>
  <si>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</si>
  <si>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</si>
  <si>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</si>
  <si>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</si>
  <si>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</si>
  <si>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</si>
  <si>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</si>
  <si>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</si>
  <si>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</si>
  <si>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</si>
  <si>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</si>
  <si>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</si>
  <si>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</si>
  <si>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</si>
  <si>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</si>
  <si>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</si>
  <si>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</si>
  <si>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</si>
  <si>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</si>
  <si>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</si>
  <si>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</si>
  <si>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</si>
  <si>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</si>
  <si>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</si>
  <si>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</si>
  <si>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</si>
  <si>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</si>
  <si>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</si>
  <si>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</si>
  <si>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</si>
  <si>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</si>
  <si>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</si>
  <si>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</si>
  <si>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</si>
  <si>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</si>
  <si>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</si>
  <si>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</si>
  <si>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</si>
  <si>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</si>
  <si>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</si>
  <si>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</si>
  <si>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</si>
  <si>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</si>
  <si>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</si>
  <si>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</si>
  <si>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</si>
  <si>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</si>
  <si>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</si>
  <si>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</si>
  <si>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</si>
  <si>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</si>
  <si>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</si>
  <si>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</si>
  <si>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</si>
  <si>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</si>
  <si>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</si>
  <si>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</si>
  <si>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</si>
  <si>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</si>
  <si>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</si>
  <si>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</si>
  <si>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</si>
  <si>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</si>
  <si>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</si>
  <si>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</si>
  <si>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</si>
  <si>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</si>
  <si>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</si>
  <si>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</si>
  <si>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</si>
  <si>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</si>
  <si>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</si>
  <si>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</si>
  <si>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</si>
  <si>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</si>
  <si>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</si>
  <si>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</si>
  <si>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</si>
  <si>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</si>
  <si>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</si>
  <si>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</si>
  <si>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</si>
  <si>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</si>
  <si>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</si>
  <si>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</si>
  <si>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</si>
  <si>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</si>
  <si>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</si>
  <si>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</si>
  <si>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</si>
  <si>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</si>
  <si>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</si>
  <si>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</si>
  <si>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</si>
  <si>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</si>
  <si>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</si>
  <si>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</si>
  <si>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</si>
  <si>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</si>
  <si>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</si>
  <si>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</si>
  <si>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</si>
  <si>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</si>
  <si>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</si>
  <si>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</si>
  <si>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</si>
  <si>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</si>
  <si>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</si>
  <si>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</si>
  <si>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</si>
  <si>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</si>
  <si>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</si>
  <si>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</si>
  <si>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</si>
  <si>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</si>
  <si>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</si>
  <si>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</si>
  <si>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</si>
  <si>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</si>
  <si>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</si>
  <si>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</si>
  <si>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</si>
  <si>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</si>
  <si>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</si>
  <si>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</si>
  <si>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</si>
  <si>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</si>
  <si>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</si>
  <si>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</si>
  <si>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</si>
  <si>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</si>
  <si>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</si>
  <si>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</si>
  <si>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</si>
  <si>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</si>
  <si>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</si>
  <si>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</si>
  <si>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</si>
  <si>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</si>
  <si>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</si>
  <si>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</si>
  <si>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</si>
  <si>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</si>
  <si>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</si>
  <si>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</si>
  <si>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</si>
  <si>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</si>
  <si>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</si>
  <si>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</si>
  <si>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</si>
  <si>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</si>
  <si>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</si>
  <si>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</si>
  <si>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</si>
  <si>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</si>
  <si>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</si>
  <si>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</si>
  <si>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</si>
  <si>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</si>
  <si>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</si>
  <si>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</si>
  <si>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</si>
  <si>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</si>
  <si>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</si>
  <si>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</si>
  <si>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</si>
  <si>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</si>
  <si>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</si>
  <si>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</si>
  <si>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</si>
  <si>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</si>
  <si>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</si>
  <si>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</si>
  <si>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</si>
  <si>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</si>
  <si>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</si>
  <si>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</si>
  <si>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</si>
  <si>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</si>
  <si>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</si>
  <si>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</si>
  <si>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</si>
  <si>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</si>
  <si>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</si>
  <si>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</si>
  <si>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</si>
  <si>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</si>
  <si>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</si>
  <si>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</si>
  <si>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</si>
  <si>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</si>
  <si>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</si>
  <si>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</si>
  <si>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</si>
  <si>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</si>
  <si>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</si>
  <si>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</si>
  <si>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</si>
  <si>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</si>
  <si>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</si>
  <si>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</si>
  <si>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</si>
  <si>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</si>
  <si>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</si>
  <si>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</si>
  <si>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</si>
  <si>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</si>
  <si>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</si>
  <si>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</si>
  <si>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</si>
  <si>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</si>
  <si>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</si>
  <si>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</si>
  <si>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</si>
  <si>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</si>
  <si>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</si>
  <si>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</si>
  <si>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</si>
  <si>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</si>
  <si>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</si>
  <si>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</si>
  <si>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</si>
  <si>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</si>
  <si>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</si>
  <si>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</si>
  <si>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</si>
  <si>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</si>
  <si>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</si>
  <si>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</si>
  <si>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</si>
  <si>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</si>
  <si>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</si>
  <si>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</si>
  <si>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</si>
  <si>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</si>
  <si>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</si>
  <si>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</si>
  <si>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</si>
  <si>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</si>
  <si>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</si>
  <si>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</si>
  <si>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</si>
  <si>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</si>
  <si>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</si>
  <si>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</si>
  <si>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</si>
  <si>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</si>
  <si>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</si>
  <si>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</si>
  <si>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</si>
  <si>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</si>
  <si>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</si>
  <si>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</si>
  <si>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</si>
  <si>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</si>
  <si>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</si>
  <si>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</si>
  <si>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</si>
  <si>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</si>
  <si>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</si>
  <si>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</si>
  <si>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</si>
  <si>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</si>
  <si>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</si>
  <si>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</si>
  <si>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</si>
  <si>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</si>
  <si>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</si>
  <si>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</si>
  <si>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</si>
  <si>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</si>
  <si>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</si>
  <si>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</si>
  <si>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</si>
  <si>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</si>
  <si>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</si>
  <si>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</si>
  <si>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</si>
  <si>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</si>
  <si>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</si>
  <si>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</si>
  <si>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</si>
  <si>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</si>
  <si>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</si>
  <si>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</si>
  <si>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</si>
  <si>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</si>
  <si>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</si>
  <si>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</si>
  <si>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</si>
  <si>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</si>
  <si>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</si>
  <si>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</si>
  <si>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</si>
  <si>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</si>
  <si>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</si>
  <si>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</si>
  <si>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</si>
  <si>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</si>
  <si>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</si>
  <si>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</si>
  <si>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</si>
  <si>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</si>
  <si>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</si>
  <si>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</si>
  <si>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</si>
  <si>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</si>
  <si>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</si>
  <si>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</si>
  <si>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</si>
  <si>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</si>
  <si>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</si>
  <si>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</si>
  <si>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</si>
  <si>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</si>
  <si>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</si>
  <si>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</si>
  <si>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</si>
  <si>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</si>
  <si>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</si>
  <si>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</si>
  <si>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</si>
  <si>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</si>
  <si>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</si>
  <si>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</si>
  <si>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</si>
  <si>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</si>
  <si>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</si>
  <si>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</si>
  <si>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</si>
  <si>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</si>
  <si>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</si>
  <si>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</si>
  <si>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</si>
  <si>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</si>
  <si>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</si>
  <si>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</si>
  <si>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</si>
  <si>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</si>
  <si>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</si>
  <si>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</si>
  <si>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</si>
  <si>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</si>
  <si>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</si>
  <si>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</si>
  <si>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</si>
  <si>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</si>
  <si>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</si>
  <si>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</si>
  <si>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</si>
  <si>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</si>
  <si>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</si>
  <si>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</si>
  <si>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</si>
  <si>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</si>
  <si>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</si>
  <si>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</si>
  <si>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</si>
  <si>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</si>
  <si>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</si>
  <si>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</si>
  <si>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</si>
  <si>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</si>
  <si>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</si>
  <si>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</si>
  <si>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</si>
  <si>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</si>
  <si>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</si>
  <si>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</si>
  <si>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</si>
  <si>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</si>
  <si>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</si>
  <si>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</si>
  <si>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</si>
  <si>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</si>
  <si>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</si>
  <si>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</si>
  <si>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</si>
  <si>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</si>
  <si>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</si>
  <si>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</si>
  <si>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</si>
  <si>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</si>
  <si>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</si>
  <si>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</si>
  <si>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</si>
  <si>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</si>
  <si>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</si>
  <si>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</si>
  <si>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</si>
  <si>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</si>
  <si>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</si>
  <si>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</si>
  <si>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</si>
  <si>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</si>
  <si>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</si>
  <si>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</si>
  <si>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</si>
  <si>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</si>
  <si>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</si>
  <si>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</si>
  <si>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</si>
  <si>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</si>
  <si>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</si>
  <si>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</si>
  <si>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</si>
  <si>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</si>
  <si>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</si>
  <si>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</si>
  <si>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</si>
  <si>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</si>
  <si>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</si>
  <si>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</si>
  <si>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</si>
  <si>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</si>
  <si>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</si>
  <si>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</si>
  <si>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</si>
  <si>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</si>
  <si>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</si>
  <si>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</si>
  <si>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</si>
  <si>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</si>
  <si>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</si>
  <si>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</si>
  <si>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</si>
  <si>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</si>
  <si>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</si>
  <si>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</si>
  <si>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</si>
  <si>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</si>
  <si>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</si>
  <si>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</si>
  <si>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</si>
  <si>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</si>
  <si>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</si>
  <si>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</si>
  <si>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</si>
  <si>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</si>
  <si>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</si>
  <si>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</si>
  <si>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</si>
  <si>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</si>
  <si>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</si>
  <si>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</si>
  <si>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</si>
  <si>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</si>
  <si>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</si>
  <si>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</si>
  <si>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</si>
  <si>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</si>
  <si>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</si>
  <si>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</si>
  <si>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</si>
  <si>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</si>
  <si>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</si>
  <si>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</si>
  <si>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</si>
  <si>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</si>
  <si>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</si>
  <si>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</si>
  <si>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</si>
  <si>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</si>
  <si>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</si>
  <si>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</si>
  <si>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</si>
  <si>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</si>
  <si>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</si>
  <si>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</si>
  <si>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</si>
  <si>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</si>
  <si>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</si>
  <si>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</si>
  <si>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</si>
  <si>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</si>
  <si>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</si>
  <si>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</si>
  <si>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</si>
  <si>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</si>
  <si>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</si>
  <si>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</si>
  <si>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</si>
  <si>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</si>
  <si>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</si>
  <si>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</si>
  <si>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</si>
  <si>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</si>
  <si>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</si>
  <si>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</si>
  <si>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</si>
  <si>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</si>
  <si>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</si>
  <si>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</si>
  <si>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</si>
  <si>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</si>
  <si>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</si>
  <si>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</si>
  <si>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</si>
  <si>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</si>
  <si>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</si>
  <si>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</si>
  <si>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</si>
  <si>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</si>
  <si>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</si>
  <si>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</si>
  <si>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</si>
  <si>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</si>
  <si>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</si>
  <si>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</si>
  <si>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</si>
  <si>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</si>
  <si>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</si>
  <si>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</si>
  <si>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</si>
  <si>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</si>
  <si>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</si>
  <si>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</si>
  <si>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</si>
  <si>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</si>
  <si>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</si>
  <si>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</si>
  <si>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</si>
  <si>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</si>
  <si>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</si>
  <si>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</si>
  <si>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</si>
  <si>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</si>
  <si>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</si>
  <si>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</si>
  <si>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</si>
  <si>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</si>
  <si>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</si>
  <si>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</si>
  <si>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</si>
  <si>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</si>
  <si>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</si>
  <si>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</si>
  <si>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</si>
  <si>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</si>
  <si>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</si>
  <si>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</si>
  <si>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</si>
  <si>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</si>
  <si>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</si>
  <si>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</si>
  <si>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</si>
  <si>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</si>
  <si>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</si>
  <si>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</si>
  <si>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</si>
  <si>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</si>
  <si>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</si>
  <si>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</si>
  <si>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</si>
  <si>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</si>
  <si>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</si>
  <si>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</si>
  <si>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</si>
  <si>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</si>
  <si>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</si>
  <si>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</si>
  <si>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</si>
  <si>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</si>
  <si>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</si>
  <si>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</si>
  <si>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</si>
  <si>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</si>
  <si>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</si>
  <si>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</si>
  <si>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</si>
  <si>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</si>
  <si>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</si>
  <si>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</si>
  <si>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</si>
  <si>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</si>
  <si>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</si>
  <si>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</si>
  <si>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</si>
  <si>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</si>
  <si>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</si>
  <si>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</si>
  <si>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</si>
  <si>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</si>
  <si>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</si>
  <si>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</si>
  <si>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</si>
  <si>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</si>
  <si>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</si>
  <si>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</si>
  <si>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</si>
  <si>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</si>
  <si>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</si>
  <si>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</si>
  <si>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</si>
  <si>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</si>
  <si>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</si>
  <si>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</si>
  <si>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</si>
  <si>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</si>
  <si>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</si>
  <si>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</si>
  <si>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</si>
  <si>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</si>
  <si>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</si>
  <si>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</si>
  <si>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</si>
  <si>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</si>
  <si>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</si>
  <si>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</si>
  <si>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</si>
  <si>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</si>
  <si>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</si>
  <si>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</si>
  <si>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</si>
  <si>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</si>
  <si>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</si>
  <si>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</si>
  <si>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</si>
  <si>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</si>
  <si>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</si>
  <si>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</si>
  <si>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</si>
  <si>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</si>
  <si>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</si>
  <si>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</si>
  <si>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</si>
  <si>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</si>
  <si>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</si>
  <si>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</si>
  <si>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</si>
  <si>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</si>
  <si>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</si>
  <si>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</si>
  <si>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</si>
  <si>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</si>
  <si>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</si>
  <si>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</si>
  <si>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</si>
  <si>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</si>
  <si>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</si>
  <si>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</si>
  <si>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</si>
  <si>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</si>
  <si>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</si>
  <si>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</si>
  <si>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</si>
  <si>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</si>
  <si>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</si>
  <si>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</si>
  <si>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</si>
  <si>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</si>
  <si>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</si>
  <si>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</si>
  <si>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</si>
  <si>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</si>
  <si>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</si>
  <si>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</si>
  <si>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</si>
  <si>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</si>
  <si>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</si>
  <si>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</si>
  <si>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</si>
  <si>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</si>
  <si>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</si>
  <si>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</si>
  <si>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</si>
  <si>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</si>
  <si>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</si>
  <si>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</si>
  <si>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</si>
  <si>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</si>
  <si>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</si>
  <si>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</si>
  <si>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</si>
  <si>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</si>
  <si>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</si>
  <si>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</si>
  <si>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</si>
  <si>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</si>
  <si>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</si>
  <si>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</si>
  <si>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</si>
  <si>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</si>
  <si>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</si>
  <si>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</si>
  <si>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</si>
  <si>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</si>
  <si>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</si>
  <si>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</si>
  <si>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</si>
  <si>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</si>
  <si>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</si>
  <si>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</si>
  <si>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</si>
  <si>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</si>
  <si>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</si>
  <si>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</si>
  <si>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</si>
  <si>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</si>
  <si>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</si>
  <si>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</si>
  <si>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</si>
  <si>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</si>
  <si>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</si>
  <si>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</si>
  <si>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</si>
  <si>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</si>
  <si>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</si>
  <si>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</si>
  <si>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</si>
  <si>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</si>
  <si>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</si>
  <si>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</si>
  <si>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</si>
  <si>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</si>
  <si>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</si>
  <si>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</si>
  <si>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</si>
  <si>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</si>
  <si>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</si>
  <si>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</si>
  <si>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</si>
  <si>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</si>
  <si>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</si>
  <si>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</si>
  <si>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</si>
  <si>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</si>
  <si>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</si>
  <si>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</si>
  <si>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</si>
  <si>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</si>
  <si>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</si>
  <si>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</si>
  <si>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</si>
  <si>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</si>
  <si>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</si>
  <si>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</si>
  <si>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</si>
  <si>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</si>
  <si>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</si>
  <si>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</si>
  <si>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</si>
  <si>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</si>
  <si>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</si>
  <si>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</si>
  <si>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</si>
  <si>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</si>
  <si>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</si>
  <si>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</si>
  <si>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</si>
  <si>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</si>
  <si>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</si>
  <si>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</si>
  <si>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</si>
  <si>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</si>
  <si>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</si>
  <si>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</si>
  <si>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</si>
  <si>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</si>
  <si>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</si>
  <si>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</si>
  <si>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</si>
  <si>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</si>
  <si>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</si>
  <si>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</si>
  <si>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</si>
  <si>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</si>
  <si>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</si>
  <si>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</si>
  <si>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</si>
  <si>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</si>
  <si>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</si>
  <si>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</si>
  <si>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</si>
  <si>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</si>
  <si>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</si>
  <si>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</si>
  <si>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</si>
  <si>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</si>
  <si>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</si>
  <si>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</si>
  <si>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</si>
  <si>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</si>
  <si>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</si>
  <si>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</si>
  <si>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</si>
  <si>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</si>
  <si>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</si>
  <si>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</si>
  <si>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</si>
  <si>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</si>
  <si>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</si>
  <si>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</si>
  <si>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</si>
  <si>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</si>
  <si>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</si>
  <si>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</si>
  <si>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</si>
  <si>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</si>
  <si>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</si>
  <si>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</si>
  <si>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</si>
  <si>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</si>
  <si>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</si>
  <si>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</si>
  <si>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</si>
  <si>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</si>
  <si>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</si>
  <si>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</si>
  <si>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</si>
  <si>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</si>
  <si>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</si>
  <si>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</si>
  <si>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</si>
  <si>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</si>
  <si>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</si>
  <si>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</si>
  <si>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</si>
  <si>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</si>
  <si>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</si>
  <si>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</si>
  <si>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</si>
  <si>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</si>
  <si>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</si>
  <si>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</si>
  <si>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</si>
  <si>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</si>
  <si>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</si>
  <si>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</si>
  <si>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</si>
  <si>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</si>
  <si>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</si>
  <si>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</si>
  <si>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</si>
  <si>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</si>
  <si>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</si>
  <si>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</si>
  <si>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</si>
  <si>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</si>
  <si>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</si>
  <si>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</si>
  <si>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</si>
  <si>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</si>
  <si>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</si>
  <si>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</si>
  <si>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</si>
  <si>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</si>
  <si>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</si>
  <si>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</si>
  <si>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</si>
  <si>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</si>
  <si>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</si>
  <si>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</si>
  <si>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</si>
  <si>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</si>
  <si>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</si>
  <si>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</si>
  <si>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</si>
  <si>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</si>
  <si>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</si>
  <si>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</si>
  <si>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</si>
  <si>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</si>
  <si>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</si>
  <si>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</si>
  <si>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</si>
  <si>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</si>
  <si>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</si>
  <si>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</si>
  <si>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</si>
  <si>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</si>
  <si>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</si>
  <si>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</si>
  <si>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</si>
  <si>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</si>
  <si>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</si>
  <si>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</si>
  <si>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</si>
  <si>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</si>
  <si>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</si>
  <si>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</si>
  <si>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</si>
  <si>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</si>
  <si>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</si>
  <si>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</si>
  <si>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</si>
  <si>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</si>
  <si>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</si>
  <si>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</si>
  <si>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</si>
  <si>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</si>
  <si>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</si>
  <si>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</si>
  <si>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</si>
  <si>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</si>
  <si>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</si>
  <si>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</si>
  <si>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</si>
  <si>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</si>
  <si>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</si>
  <si>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</si>
  <si>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</si>
  <si>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</si>
  <si>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</si>
  <si>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</si>
  <si>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</si>
  <si>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</si>
  <si>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</si>
  <si>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</si>
  <si>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</si>
  <si>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</si>
  <si>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</si>
  <si>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</si>
  <si>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</si>
  <si>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</si>
  <si>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</si>
  <si>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</si>
  <si>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</si>
  <si>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</si>
  <si>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</si>
  <si>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</si>
  <si>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</si>
  <si>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</si>
  <si>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</si>
  <si>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</si>
  <si>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</si>
  <si>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</si>
  <si>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</si>
  <si>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</si>
  <si>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</si>
  <si>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</si>
  <si>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</si>
  <si>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</si>
  <si>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</si>
  <si>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</si>
  <si>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</si>
  <si>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</si>
  <si>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</si>
  <si>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</si>
  <si>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</si>
  <si>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</si>
  <si>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</si>
  <si>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</si>
  <si>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</si>
  <si>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</si>
  <si>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</si>
  <si>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</si>
  <si>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</si>
  <si>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</si>
  <si>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</si>
  <si>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</si>
  <si>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</si>
  <si>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</si>
  <si>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</si>
  <si>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</si>
  <si>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</si>
  <si>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</si>
  <si>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</si>
  <si>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</si>
  <si>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</si>
  <si>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</si>
  <si>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</si>
  <si>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</si>
  <si>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</si>
  <si>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</si>
  <si>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</si>
  <si>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</si>
  <si>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</si>
  <si>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</si>
  <si>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</si>
  <si>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</si>
  <si>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</si>
  <si>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</si>
  <si>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</si>
  <si>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</si>
  <si>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</si>
  <si>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</si>
  <si>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</si>
  <si>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</si>
  <si>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</si>
  <si>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</si>
  <si>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</si>
  <si>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</si>
  <si>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</si>
  <si>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</si>
  <si>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</si>
  <si>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</si>
  <si>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</si>
  <si>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</si>
  <si>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</si>
  <si>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</si>
  <si>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</si>
  <si>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</si>
  <si>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</si>
  <si>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</si>
  <si>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</si>
  <si>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</si>
  <si>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</si>
  <si>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</si>
  <si>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</si>
  <si>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</si>
  <si>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</si>
  <si>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</si>
  <si>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</si>
  <si>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</si>
  <si>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</si>
  <si>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</si>
  <si>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</si>
  <si>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</si>
  <si>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</si>
  <si>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</si>
  <si>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</si>
  <si>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</si>
  <si>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</si>
  <si>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</si>
  <si>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</si>
  <si>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</si>
  <si>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</si>
  <si>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</si>
  <si>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</si>
  <si>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</si>
  <si>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</si>
  <si>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</si>
  <si>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</si>
  <si>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</si>
  <si>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</si>
  <si>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</si>
  <si>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</si>
  <si>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</si>
  <si>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</si>
  <si>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</si>
  <si>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</si>
  <si>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</si>
  <si>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</si>
  <si>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</si>
  <si>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</si>
  <si>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</si>
  <si>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</si>
  <si>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</si>
  <si>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</si>
  <si>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</si>
  <si>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</si>
  <si>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</si>
  <si>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</si>
  <si>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</si>
  <si>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</si>
  <si>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</si>
  <si>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</si>
  <si>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</si>
  <si>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</si>
  <si>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</si>
  <si>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</si>
  <si>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</si>
  <si>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</si>
  <si>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</si>
  <si>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</si>
  <si>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</si>
  <si>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</si>
  <si>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</si>
  <si>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</si>
  <si>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</si>
  <si>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</si>
  <si>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</si>
  <si>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</si>
  <si>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</si>
  <si>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</si>
  <si>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</si>
  <si>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</si>
  <si>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</si>
  <si>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</si>
  <si>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</si>
  <si>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</si>
  <si>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</si>
  <si>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</si>
  <si>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</si>
  <si>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</si>
  <si>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</si>
  <si>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</si>
  <si>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</si>
  <si>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</si>
  <si>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</si>
  <si>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</si>
  <si>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</si>
  <si>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</si>
  <si>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</si>
  <si>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</si>
  <si>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</si>
  <si>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</si>
  <si>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</si>
  <si>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</si>
  <si>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</si>
  <si>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</si>
  <si>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</si>
  <si>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</si>
  <si>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</si>
  <si>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</si>
  <si>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</si>
  <si>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</si>
  <si>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</si>
  <si>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</si>
  <si>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</si>
  <si>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</si>
  <si>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</si>
  <si>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</si>
  <si>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</si>
  <si>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</si>
  <si>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</si>
  <si>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</si>
  <si>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</si>
  <si>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</si>
  <si>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</si>
  <si>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</si>
  <si>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</si>
  <si>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</si>
  <si>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</si>
  <si>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</si>
  <si>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</si>
  <si>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</si>
  <si>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</si>
  <si>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</si>
  <si>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</si>
  <si>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</si>
  <si>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</si>
  <si>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</si>
  <si>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</si>
  <si>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</si>
  <si>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</si>
  <si>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</si>
  <si>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</si>
  <si>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</si>
  <si>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</si>
  <si>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</si>
  <si>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</si>
  <si>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</si>
  <si>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</si>
  <si>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</si>
  <si>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</si>
  <si>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</si>
  <si>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</si>
  <si>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</si>
  <si>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</si>
  <si>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</si>
  <si>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</si>
  <si>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</si>
  <si>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</si>
  <si>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</si>
  <si>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</si>
  <si>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</si>
  <si>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</si>
  <si>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</si>
  <si>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</si>
  <si>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</si>
  <si>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</si>
  <si>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</si>
  <si>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</si>
  <si>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</si>
  <si>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</si>
  <si>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</si>
  <si>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</si>
  <si>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</si>
  <si>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</si>
  <si>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</si>
  <si>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</si>
  <si>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</si>
  <si>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</si>
  <si>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</si>
  <si>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</si>
  <si>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</si>
  <si>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</si>
  <si>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</si>
  <si>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</si>
  <si>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</si>
  <si>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</si>
  <si>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</si>
  <si>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</si>
  <si>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</si>
  <si>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</si>
  <si>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</si>
  <si>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</si>
  <si>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</si>
  <si>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</si>
  <si>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</si>
  <si>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</si>
  <si>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</si>
  <si>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</si>
  <si>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</si>
  <si>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</si>
  <si>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</si>
  <si>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</si>
  <si>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</si>
  <si>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</si>
  <si>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</si>
  <si>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</si>
  <si>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</si>
  <si>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</si>
  <si>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</si>
  <si>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</si>
  <si>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</si>
  <si>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</si>
  <si>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</si>
  <si>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</si>
  <si>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</si>
  <si>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</si>
  <si>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</si>
  <si>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</si>
  <si>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</si>
  <si>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</si>
  <si>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</si>
  <si>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</si>
  <si>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</si>
  <si>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</si>
  <si>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</si>
  <si>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</si>
  <si>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</si>
  <si>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</si>
  <si>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</si>
  <si>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</si>
  <si>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</si>
  <si>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</si>
  <si>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</si>
  <si>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</si>
  <si>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</si>
  <si>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</si>
  <si>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</si>
  <si>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</si>
  <si>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</si>
  <si>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</si>
  <si>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</si>
  <si>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</si>
  <si>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</si>
  <si>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</si>
  <si>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</si>
  <si>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</si>
  <si>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</si>
  <si>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</si>
  <si>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</si>
  <si>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</si>
  <si>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</si>
  <si>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</si>
  <si>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</si>
  <si>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</si>
  <si>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</si>
  <si>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</si>
  <si>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</si>
  <si>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</si>
  <si>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</si>
  <si>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</si>
  <si>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</si>
  <si>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</si>
  <si>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</si>
  <si>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</si>
  <si>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</si>
  <si>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</si>
  <si>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</si>
  <si>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</si>
  <si>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</si>
  <si>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</si>
  <si>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</si>
  <si>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</si>
  <si>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</si>
  <si>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</si>
  <si>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</si>
  <si>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</si>
  <si>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</si>
  <si>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</si>
  <si>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</si>
  <si>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</si>
  <si>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</si>
  <si>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</si>
  <si>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</si>
  <si>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</si>
  <si>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</si>
  <si>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</si>
  <si>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</si>
  <si>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</si>
  <si>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</si>
  <si>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</si>
  <si>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</si>
  <si>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</si>
  <si>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</si>
  <si>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</si>
  <si>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</si>
  <si>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</si>
  <si>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</si>
  <si>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</si>
  <si>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</si>
  <si>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</si>
  <si>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</si>
  <si>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</si>
  <si>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</si>
  <si>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</si>
  <si>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</si>
  <si>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</si>
  <si>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</si>
  <si>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</si>
  <si>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</si>
  <si>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</si>
  <si>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</si>
  <si>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</si>
  <si>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</si>
  <si>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</si>
  <si>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</si>
  <si>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</si>
  <si>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</si>
  <si>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</si>
  <si>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</si>
  <si>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</si>
  <si>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</si>
  <si>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</si>
  <si>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</si>
  <si>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</si>
  <si>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</si>
  <si>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</si>
  <si>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</si>
  <si>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</si>
  <si>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</si>
  <si>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</si>
  <si>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</si>
  <si>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</si>
  <si>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</si>
  <si>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</si>
  <si>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</si>
  <si>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</si>
  <si>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</si>
  <si>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</si>
  <si>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</si>
  <si>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</si>
  <si>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</si>
  <si>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</si>
  <si>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</si>
  <si>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</si>
  <si>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</si>
  <si>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</si>
  <si>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</si>
  <si>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</si>
  <si>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</si>
  <si>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</si>
  <si>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</si>
  <si>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</si>
  <si>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</si>
  <si>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</si>
  <si>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</si>
  <si>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</si>
  <si>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</si>
  <si>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</si>
  <si>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</si>
  <si>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</si>
  <si>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</si>
  <si>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</si>
  <si>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</si>
  <si>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</si>
  <si>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</si>
  <si>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</si>
  <si>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</si>
  <si>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</si>
  <si>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</si>
  <si>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</si>
  <si>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</si>
  <si>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</si>
  <si>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</si>
  <si>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</si>
  <si>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</si>
  <si>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</si>
  <si>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</si>
  <si>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</si>
  <si>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</si>
  <si>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</si>
  <si>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</si>
  <si>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</si>
  <si>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</si>
  <si>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</si>
  <si>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</si>
  <si>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</si>
  <si>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</si>
  <si>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</si>
  <si>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</si>
  <si>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</si>
  <si>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</si>
  <si>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</si>
  <si>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</si>
  <si>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</si>
  <si>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</si>
  <si>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</si>
  <si>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</si>
  <si>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</si>
  <si>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</si>
  <si>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</si>
  <si>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</si>
  <si>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</si>
  <si>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</si>
  <si>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</si>
  <si>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</si>
  <si>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</si>
  <si>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</si>
  <si>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</si>
  <si>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</si>
  <si>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</si>
  <si>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</si>
  <si>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</si>
  <si>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</si>
  <si>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</si>
  <si>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</si>
  <si>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</si>
  <si>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</si>
  <si>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</si>
  <si>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</si>
  <si>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</si>
  <si>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</si>
  <si>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</si>
  <si>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</si>
  <si>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</si>
  <si>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</si>
  <si>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</si>
  <si>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</si>
  <si>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</si>
  <si>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</si>
  <si>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</si>
  <si>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</si>
  <si>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</si>
  <si>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</si>
  <si>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</si>
  <si>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</si>
  <si>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</si>
  <si>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</si>
  <si>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</si>
  <si>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</si>
  <si>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</si>
  <si>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</si>
  <si>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</si>
  <si>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</si>
  <si>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</si>
  <si>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</si>
  <si>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</si>
  <si>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</si>
  <si>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</si>
  <si>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</si>
  <si>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</si>
  <si>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</si>
  <si>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</si>
  <si>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</si>
  <si>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</si>
  <si>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</si>
  <si>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</si>
  <si>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</si>
  <si>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</si>
  <si>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</si>
  <si>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</si>
  <si>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</si>
  <si>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</si>
  <si>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</si>
  <si>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</si>
  <si>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</si>
  <si>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</si>
  <si>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</si>
  <si>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</si>
  <si>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</si>
  <si>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</si>
  <si>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</si>
  <si>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</si>
  <si>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</si>
  <si>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</si>
  <si>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</si>
  <si>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</si>
  <si>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</si>
  <si>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</si>
  <si>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</si>
  <si>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</si>
  <si>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</si>
  <si>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</si>
  <si>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</si>
  <si>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</si>
  <si>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</si>
  <si>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</si>
  <si>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</si>
  <si>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</si>
  <si>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</si>
  <si>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</si>
  <si>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</si>
  <si>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</si>
  <si>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</si>
  <si>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</si>
  <si>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</si>
  <si>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</si>
  <si>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</si>
  <si>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</si>
  <si>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</si>
  <si>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</si>
  <si>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</si>
  <si>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</si>
  <si>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</si>
  <si>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</si>
  <si>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</si>
  <si>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</si>
  <si>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</si>
  <si>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</si>
  <si>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</si>
  <si>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</si>
  <si>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</si>
  <si>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</si>
  <si>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</si>
  <si>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</si>
  <si>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</si>
  <si>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</si>
  <si>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</si>
  <si>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</si>
  <si>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</si>
  <si>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</si>
  <si>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</si>
  <si>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</si>
  <si>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</si>
  <si>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</si>
  <si>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</si>
  <si>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</si>
  <si>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</si>
  <si>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</si>
  <si>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</si>
  <si>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</si>
  <si>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</si>
  <si>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</si>
  <si>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</si>
  <si>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</si>
  <si>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</si>
  <si>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</si>
  <si>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</si>
  <si>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</si>
  <si>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</si>
  <si>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</si>
  <si>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</si>
  <si>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</si>
  <si>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</si>
  <si>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</si>
  <si>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</si>
  <si>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</si>
  <si>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</si>
  <si>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</si>
  <si>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</si>
  <si>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</si>
  <si>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</si>
  <si>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</si>
  <si>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</si>
  <si>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</si>
  <si>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</si>
  <si>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</si>
  <si>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</si>
  <si>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</si>
  <si>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</si>
  <si>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</si>
  <si>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</si>
  <si>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</si>
  <si>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</si>
  <si>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</si>
  <si>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</si>
  <si>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</si>
  <si>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</si>
  <si>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</si>
  <si>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</si>
  <si>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</si>
  <si>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</si>
  <si>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</si>
  <si>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</si>
  <si>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</si>
  <si>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</si>
  <si>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</si>
  <si>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</si>
  <si>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</si>
  <si>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</si>
  <si>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</si>
  <si>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</si>
  <si>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</si>
  <si>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</si>
  <si>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</si>
  <si>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</si>
  <si>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</si>
  <si>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</si>
  <si>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</si>
  <si>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</si>
  <si>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</si>
  <si>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</si>
  <si>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</si>
  <si>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</si>
  <si>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</si>
  <si>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</si>
  <si>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</si>
  <si>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</si>
  <si>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</si>
  <si>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</si>
  <si>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</si>
  <si>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</si>
  <si>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</si>
  <si>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</si>
  <si>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</si>
  <si>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</si>
  <si>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</si>
  <si>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</si>
  <si>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</si>
  <si>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</si>
  <si>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</si>
  <si>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</si>
  <si>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</si>
  <si>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</si>
  <si>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</si>
  <si>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</si>
  <si>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</si>
  <si>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</si>
  <si>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</si>
  <si>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</si>
  <si>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</si>
  <si>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</si>
  <si>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</si>
  <si>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</si>
  <si>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</si>
  <si>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</si>
  <si>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</si>
  <si>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</si>
  <si>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</si>
  <si>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</si>
  <si>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</si>
  <si>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</si>
  <si>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</si>
  <si>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</si>
  <si>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</si>
  <si>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</si>
  <si>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</si>
  <si>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</si>
  <si>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</si>
  <si>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</si>
  <si>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</si>
  <si>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</si>
  <si>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</si>
  <si>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</si>
  <si>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</si>
  <si>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</si>
  <si>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</si>
  <si>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</si>
  <si>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</si>
  <si>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</si>
  <si>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</si>
  <si>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</si>
  <si>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</si>
  <si>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</si>
  <si>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</si>
  <si>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</si>
  <si>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</si>
  <si>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</si>
  <si>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</si>
  <si>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</si>
  <si>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</si>
  <si>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</si>
  <si>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</si>
  <si>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</si>
  <si>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</si>
  <si>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</si>
  <si>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</si>
  <si>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</si>
  <si>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</si>
  <si>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</si>
  <si>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</si>
  <si>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</si>
  <si>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</si>
  <si>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</si>
  <si>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</si>
  <si>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</si>
  <si>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</si>
  <si>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</si>
  <si>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</si>
  <si>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</si>
  <si>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</si>
  <si>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</si>
  <si>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</si>
  <si>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</si>
  <si>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</si>
  <si>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</si>
  <si>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</si>
  <si>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</si>
  <si>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</si>
  <si>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</si>
  <si>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</si>
  <si>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</si>
  <si>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</si>
  <si>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</si>
  <si>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</si>
  <si>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</si>
  <si>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</si>
  <si>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</si>
  <si>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</si>
  <si>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</si>
  <si>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</si>
  <si>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</si>
  <si>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</si>
  <si>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</si>
  <si>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</si>
  <si>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</si>
  <si>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</si>
  <si>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</si>
  <si>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</si>
  <si>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</si>
  <si>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</si>
  <si>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</si>
  <si>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</si>
  <si>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</si>
  <si>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</si>
  <si>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</si>
  <si>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</si>
  <si>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</si>
  <si>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</si>
  <si>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</si>
  <si>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</si>
  <si>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</si>
  <si>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</si>
  <si>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</si>
  <si>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</si>
  <si>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</si>
  <si>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</si>
  <si>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</si>
  <si>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</si>
  <si>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</si>
  <si>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</si>
  <si>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</si>
  <si>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</si>
  <si>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</si>
  <si>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</si>
  <si>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</si>
  <si>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</si>
  <si>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</si>
  <si>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</si>
  <si>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</si>
  <si>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</si>
  <si>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</si>
  <si>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</si>
  <si>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</si>
  <si>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</si>
  <si>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</si>
  <si>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</si>
  <si>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</si>
  <si>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</si>
  <si>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</si>
  <si>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</si>
  <si>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</si>
  <si>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</si>
  <si>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</si>
  <si>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</si>
  <si>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</si>
  <si>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</si>
  <si>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</si>
  <si>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</si>
  <si>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</si>
  <si>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</si>
  <si>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</si>
  <si>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</si>
  <si>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</si>
  <si>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</si>
  <si>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</si>
  <si>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</si>
  <si>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</si>
  <si>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</si>
  <si>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</si>
  <si>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</si>
  <si>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</si>
  <si>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</si>
  <si>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</si>
  <si>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</si>
  <si>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</si>
  <si>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</si>
  <si>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</si>
  <si>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</si>
  <si>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</si>
  <si>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</si>
  <si>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</si>
  <si>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</si>
  <si>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</si>
  <si>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</si>
  <si>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</si>
  <si>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</si>
  <si>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</si>
  <si>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</si>
  <si>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</si>
  <si>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</si>
  <si>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</si>
  <si>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</si>
  <si>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</si>
  <si>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</si>
  <si>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</si>
  <si>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</si>
  <si>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</si>
  <si>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</si>
  <si>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</si>
  <si>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</si>
  <si>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</si>
  <si>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</si>
  <si>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</si>
  <si>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</si>
  <si>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</si>
  <si>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</si>
  <si>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</si>
  <si>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</si>
  <si>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</si>
  <si>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</si>
  <si>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</si>
  <si>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</si>
  <si>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</si>
  <si>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</si>
  <si>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</si>
  <si>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</si>
  <si>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</si>
  <si>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</si>
  <si>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</si>
  <si>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</si>
  <si>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</si>
  <si>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</si>
  <si>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</si>
  <si>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</si>
  <si>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</si>
  <si>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</si>
  <si>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</si>
  <si>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</si>
  <si>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</si>
  <si>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</si>
  <si>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</si>
  <si>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</si>
  <si>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</si>
  <si>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</si>
  <si>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</si>
  <si>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</si>
  <si>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</si>
  <si>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</si>
  <si>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</si>
  <si>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</si>
  <si>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</si>
  <si>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</si>
  <si>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</si>
  <si>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</si>
  <si>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</si>
  <si>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</si>
  <si>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</si>
  <si>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</si>
  <si>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</si>
  <si>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</si>
  <si>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</si>
  <si>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</si>
  <si>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</si>
  <si>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</si>
  <si>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</si>
  <si>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</si>
  <si>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</si>
  <si>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</si>
  <si>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</si>
  <si>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</si>
  <si>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</si>
  <si>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</si>
  <si>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</si>
  <si>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</si>
  <si>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</si>
  <si>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</si>
  <si>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</si>
  <si>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</si>
  <si>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</si>
  <si>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</si>
  <si>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</si>
  <si>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</si>
  <si>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</si>
  <si>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</si>
  <si>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</si>
  <si>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</si>
  <si>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</si>
  <si>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</si>
  <si>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</si>
  <si>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</si>
  <si>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</si>
  <si>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</si>
  <si>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</si>
  <si>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</si>
  <si>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</si>
  <si>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</si>
  <si>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</si>
  <si>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</si>
  <si>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</si>
  <si>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</si>
  <si>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</si>
  <si>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</si>
  <si>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</si>
  <si>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</si>
  <si>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</si>
  <si>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</si>
  <si>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</si>
  <si>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</si>
  <si>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</si>
  <si>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</si>
  <si>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</si>
  <si>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</si>
  <si>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</si>
  <si>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</si>
  <si>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</si>
  <si>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</si>
  <si>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</si>
  <si>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</si>
  <si>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</si>
  <si>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</si>
  <si>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</si>
  <si>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</si>
  <si>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</si>
  <si>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</si>
  <si>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</si>
  <si>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</si>
  <si>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</si>
  <si>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</si>
  <si>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</si>
  <si>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</si>
  <si>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</si>
  <si>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</si>
  <si>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</si>
  <si>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</si>
  <si>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</si>
  <si>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</si>
  <si>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</si>
  <si>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</si>
  <si>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</si>
  <si>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</si>
  <si>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</si>
  <si>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</si>
  <si>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</si>
  <si>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</si>
  <si>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</si>
  <si>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</si>
  <si>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</si>
  <si>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</si>
  <si>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</si>
  <si>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</si>
  <si>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</si>
  <si>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</si>
  <si>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</si>
  <si>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</si>
  <si>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</si>
  <si>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</si>
  <si>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</si>
  <si>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</si>
  <si>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</si>
  <si>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</si>
  <si>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</si>
  <si>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</si>
  <si>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</si>
  <si>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</si>
  <si>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</si>
  <si>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</si>
  <si>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</si>
  <si>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</si>
  <si>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</si>
  <si>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</si>
  <si>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</si>
  <si>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</si>
  <si>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</si>
  <si>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</si>
  <si>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</si>
  <si>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</si>
  <si>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</si>
  <si>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</si>
  <si>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</si>
  <si>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</si>
  <si>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</si>
  <si>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</si>
  <si>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</si>
  <si>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</si>
  <si>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</si>
  <si>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</si>
  <si>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</si>
  <si>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</si>
  <si>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</si>
  <si>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</si>
  <si>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</si>
  <si>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</si>
  <si>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</si>
  <si>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</si>
  <si>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</si>
  <si>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</si>
  <si>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</si>
  <si>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</si>
  <si>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</si>
  <si>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</si>
  <si>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</si>
  <si>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</si>
  <si>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</si>
  <si>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</si>
  <si>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</si>
  <si>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</si>
  <si>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</si>
  <si>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</si>
  <si>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</si>
  <si>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</si>
  <si>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</si>
  <si>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</si>
  <si>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</si>
  <si>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</si>
  <si>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</si>
  <si>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</si>
  <si>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</si>
  <si>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</si>
  <si>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</si>
  <si>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</si>
  <si>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</si>
  <si>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</si>
  <si>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</si>
  <si>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</si>
  <si>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</si>
  <si>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</si>
  <si>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</si>
  <si>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</si>
  <si>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</si>
  <si>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</si>
  <si>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</si>
  <si>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</si>
  <si>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</si>
  <si>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</si>
  <si>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</si>
  <si>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</si>
  <si>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</si>
  <si>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</si>
  <si>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</si>
  <si>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</si>
  <si>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</si>
  <si>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</si>
  <si>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</si>
  <si>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</si>
  <si>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</si>
  <si>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</si>
  <si>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</si>
  <si>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</si>
  <si>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</si>
  <si>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</si>
  <si>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</si>
  <si>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</si>
  <si>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</si>
  <si>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</si>
  <si>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</si>
  <si>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</si>
  <si>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</si>
  <si>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</si>
  <si>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</si>
  <si>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</si>
  <si>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</si>
  <si>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</si>
  <si>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</si>
  <si>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</si>
  <si>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</si>
  <si>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</si>
  <si>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</si>
  <si>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</si>
  <si>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</si>
  <si>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</si>
  <si>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</si>
  <si>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</si>
  <si>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</si>
  <si>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</si>
  <si>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</si>
  <si>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</si>
  <si>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</si>
  <si>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</si>
  <si>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</si>
  <si>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</si>
  <si>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</si>
  <si>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</si>
  <si>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</si>
  <si>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</si>
  <si>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</si>
  <si>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</si>
  <si>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</si>
  <si>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</si>
  <si>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</si>
  <si>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</si>
  <si>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</si>
  <si>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</si>
  <si>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</si>
  <si>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</si>
  <si>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</si>
  <si>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</si>
  <si>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</si>
  <si>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</si>
  <si>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</si>
  <si>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</si>
  <si>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</si>
  <si>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</si>
  <si>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</si>
  <si>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</si>
  <si>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</si>
  <si>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</si>
  <si>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</si>
  <si>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</si>
  <si>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</si>
  <si>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</si>
  <si>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</si>
  <si>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</si>
  <si>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</si>
  <si>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</si>
  <si>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</si>
  <si>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</si>
  <si>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</si>
  <si>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</si>
  <si>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</si>
  <si>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</si>
  <si>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</si>
  <si>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</si>
  <si>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</si>
  <si>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</si>
  <si>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</si>
  <si>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</si>
  <si>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</si>
  <si>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</si>
  <si>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</si>
  <si>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</si>
  <si>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</si>
  <si>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</si>
  <si>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</si>
  <si>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</si>
  <si>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</si>
  <si>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</si>
  <si>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</si>
  <si>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</si>
  <si>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</si>
  <si>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</si>
  <si>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</si>
  <si>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</si>
  <si>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</si>
  <si>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</si>
  <si>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</si>
  <si>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</si>
  <si>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</si>
  <si>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</si>
  <si>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</si>
  <si>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</si>
  <si>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</si>
  <si>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</si>
  <si>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</si>
  <si>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</si>
  <si>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</si>
  <si>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</si>
  <si>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</si>
  <si>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</si>
  <si>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</si>
  <si>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</si>
  <si>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</si>
  <si>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</si>
  <si>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</si>
  <si>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</si>
  <si>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</si>
  <si>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</si>
  <si>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</si>
  <si>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</si>
  <si>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</si>
  <si>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</si>
  <si>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</si>
  <si>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</si>
  <si>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</si>
  <si>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</si>
  <si>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</si>
  <si>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</si>
  <si>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</si>
  <si>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</si>
  <si>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</si>
  <si>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</si>
  <si>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</si>
  <si>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</si>
  <si>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</si>
  <si>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</si>
  <si>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</si>
  <si>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</si>
  <si>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</si>
  <si>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</si>
  <si>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</si>
  <si>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</si>
  <si>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</si>
  <si>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</si>
  <si>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</si>
  <si>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</si>
  <si>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</si>
  <si>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</si>
  <si>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</si>
  <si>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</si>
  <si>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</si>
  <si>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</si>
  <si>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</si>
  <si>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</si>
  <si>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</si>
  <si>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</si>
  <si>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</si>
  <si>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</si>
  <si>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</si>
  <si>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</si>
  <si>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</si>
  <si>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</si>
  <si>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</si>
  <si>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</si>
  <si>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</si>
  <si>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</si>
  <si>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</si>
  <si>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</si>
  <si>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</si>
  <si>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</si>
  <si>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</si>
  <si>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</si>
  <si>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</si>
  <si>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</si>
  <si>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</si>
  <si>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</si>
  <si>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</si>
  <si>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</si>
  <si>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</si>
  <si>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</si>
  <si>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</si>
  <si>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</si>
  <si>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</si>
  <si>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</si>
  <si>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</si>
  <si>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</si>
  <si>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</si>
  <si>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</si>
  <si>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</si>
  <si>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</si>
  <si>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</si>
  <si>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</si>
  <si>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</si>
  <si>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</si>
  <si>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</si>
  <si>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</si>
  <si>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</si>
  <si>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</si>
  <si>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</si>
  <si>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</si>
  <si>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</si>
  <si>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</si>
  <si>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</si>
  <si>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</si>
  <si>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</si>
  <si>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</si>
  <si>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</si>
  <si>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</si>
  <si>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</si>
  <si>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</si>
  <si>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</si>
  <si>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</si>
  <si>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</si>
  <si>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</si>
  <si>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</si>
  <si>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</si>
  <si>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</si>
  <si>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</si>
  <si>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</si>
  <si>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</si>
  <si>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</si>
  <si>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</si>
  <si>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</si>
  <si>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</si>
  <si>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</si>
  <si>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</si>
  <si>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</si>
  <si>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</si>
  <si>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</si>
  <si>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</si>
  <si>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</si>
  <si>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</si>
  <si>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</si>
  <si>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</si>
  <si>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</si>
  <si>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</si>
  <si>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</si>
  <si>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</si>
  <si>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</si>
  <si>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</si>
  <si>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</si>
  <si>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</si>
  <si>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</si>
  <si>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</si>
  <si>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</si>
  <si>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</si>
  <si>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</si>
  <si>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</si>
  <si>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</si>
  <si>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</si>
  <si>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</si>
  <si>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</si>
  <si>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</si>
  <si>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</si>
  <si>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</si>
  <si>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</si>
  <si>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</si>
  <si>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</si>
  <si>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</si>
  <si>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</si>
  <si>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</si>
  <si>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</si>
  <si>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</si>
  <si>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</si>
  <si>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</si>
  <si>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</si>
  <si>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</si>
  <si>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</si>
  <si>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</si>
  <si>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</si>
  <si>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</si>
  <si>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</si>
  <si>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</si>
  <si>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</si>
  <si>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</si>
  <si>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</si>
  <si>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</si>
  <si>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</si>
  <si>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</si>
  <si>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</si>
  <si>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</si>
  <si>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</si>
  <si>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</si>
  <si>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</si>
  <si>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</si>
  <si>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</si>
  <si>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</si>
  <si>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</si>
  <si>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</si>
  <si>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</si>
  <si>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</si>
  <si>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</si>
  <si>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</si>
  <si>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</si>
  <si>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</si>
  <si>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</si>
  <si>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</si>
  <si>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</si>
  <si>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</si>
  <si>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</si>
  <si>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</si>
  <si>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</si>
  <si>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</si>
  <si>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</si>
  <si>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</si>
  <si>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</si>
  <si>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</si>
  <si>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</si>
  <si>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</si>
  <si>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</si>
  <si>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</si>
  <si>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</si>
  <si>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</si>
  <si>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</si>
  <si>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</si>
  <si>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</si>
  <si>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</si>
  <si>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</si>
  <si>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</si>
  <si>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</si>
  <si>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</si>
  <si>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</si>
  <si>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</si>
  <si>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</si>
  <si>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</si>
  <si>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</si>
  <si>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</si>
  <si>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</si>
  <si>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</si>
  <si>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</si>
  <si>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</si>
  <si>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</si>
  <si>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</si>
  <si>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</si>
  <si>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</si>
  <si>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</si>
  <si>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</si>
  <si>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</si>
  <si>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</si>
  <si>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</si>
  <si>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</si>
  <si>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</si>
  <si>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</si>
  <si>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</si>
  <si>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</si>
  <si>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</si>
  <si>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</si>
  <si>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</si>
  <si>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</si>
  <si>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</si>
  <si>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</si>
  <si>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</si>
  <si>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</si>
  <si>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</si>
  <si>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</si>
  <si>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</si>
  <si>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</si>
  <si>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</si>
  <si>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</si>
  <si>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</si>
  <si>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</si>
  <si>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</si>
  <si>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</si>
  <si>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</si>
  <si>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</si>
  <si>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</si>
  <si>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</si>
  <si>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</si>
  <si>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</si>
  <si>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</si>
  <si>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</si>
  <si>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</si>
  <si>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</si>
  <si>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</si>
  <si>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</si>
  <si>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</si>
  <si>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</si>
  <si>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</si>
  <si>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</si>
  <si>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</si>
  <si>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</si>
  <si>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</si>
  <si>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</si>
  <si>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</si>
  <si>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</si>
  <si>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</si>
  <si>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</si>
  <si>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</si>
  <si>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</si>
  <si>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</si>
  <si>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</si>
  <si>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</si>
  <si>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</si>
  <si>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</si>
  <si>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</si>
  <si>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</si>
  <si>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</si>
  <si>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</si>
  <si>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</si>
  <si>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</si>
  <si>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</si>
  <si>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</si>
  <si>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</si>
  <si>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</si>
  <si>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</si>
  <si>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</si>
  <si>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</si>
  <si>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</si>
  <si>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</si>
  <si>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</si>
  <si>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</si>
  <si>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</si>
  <si>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</si>
  <si>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</si>
  <si>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</si>
  <si>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</si>
  <si>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</si>
  <si>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</si>
  <si>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</si>
  <si>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</si>
  <si>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</si>
  <si>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</si>
  <si>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</si>
  <si>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</si>
  <si>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</si>
  <si>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</si>
  <si>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</si>
  <si>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</si>
  <si>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</si>
  <si>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</si>
  <si>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</si>
  <si>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</si>
  <si>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</si>
  <si>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</si>
  <si>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</si>
  <si>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</si>
  <si>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</si>
  <si>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</si>
  <si>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</si>
  <si>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</si>
  <si>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</si>
  <si>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</si>
  <si>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</si>
  <si>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</si>
  <si>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</si>
  <si>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</si>
  <si>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</si>
  <si>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</si>
  <si>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</si>
  <si>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</si>
  <si>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</si>
  <si>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</si>
  <si>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</si>
  <si>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</si>
  <si>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</si>
  <si>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</si>
  <si>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</si>
  <si>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</si>
  <si>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</si>
  <si>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</si>
  <si>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</si>
  <si>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</si>
  <si>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</si>
  <si>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</si>
  <si>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</si>
  <si>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</si>
  <si>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</si>
  <si>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</si>
  <si>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</si>
  <si>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</si>
  <si>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</si>
  <si>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</si>
  <si>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</si>
  <si>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</si>
  <si>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</si>
  <si>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</si>
  <si>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</si>
  <si>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</si>
  <si>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</si>
  <si>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</si>
  <si>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</si>
  <si>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</si>
  <si>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</si>
  <si>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</si>
  <si>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</si>
  <si>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</si>
  <si>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</si>
  <si>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</si>
  <si>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</si>
  <si>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</si>
  <si>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</si>
  <si>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</si>
  <si>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</si>
  <si>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</si>
  <si>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</si>
  <si>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</si>
  <si>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</si>
  <si>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</si>
  <si>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</si>
  <si>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</si>
  <si>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</si>
  <si>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</si>
  <si>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</si>
  <si>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</si>
  <si>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</si>
  <si>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</si>
  <si>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</si>
  <si>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</si>
  <si>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</si>
  <si>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</si>
  <si>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</si>
  <si>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</si>
  <si>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</si>
  <si>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</si>
  <si>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</si>
  <si>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</si>
  <si>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</si>
  <si>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</si>
  <si>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</si>
  <si>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</si>
  <si>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</si>
  <si>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</si>
  <si>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</si>
  <si>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</si>
  <si>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</si>
  <si>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</si>
  <si>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</si>
  <si>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</si>
  <si>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</si>
  <si>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</si>
  <si>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</si>
  <si>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</si>
  <si>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</si>
  <si>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</si>
  <si>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</si>
  <si>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</si>
  <si>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</si>
  <si>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</si>
  <si>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</si>
  <si>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</si>
  <si>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</si>
  <si>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</si>
  <si>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</si>
  <si>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</si>
  <si>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</si>
  <si>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</si>
  <si>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</si>
  <si>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</si>
  <si>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</si>
  <si>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</si>
  <si>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</si>
  <si>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</si>
  <si>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</si>
  <si>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</si>
  <si>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</si>
  <si>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</si>
  <si>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</si>
  <si>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</si>
  <si>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</si>
  <si>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</si>
  <si>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</si>
  <si>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</si>
  <si>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</si>
  <si>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</si>
  <si>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</si>
  <si>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</si>
  <si>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</si>
  <si>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</si>
  <si>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</si>
  <si>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</si>
  <si>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</si>
  <si>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</si>
  <si>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</si>
  <si>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</si>
  <si>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</si>
  <si>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</si>
  <si>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</si>
  <si>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</si>
  <si>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</si>
  <si>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</si>
  <si>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</si>
  <si>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</si>
  <si>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</si>
  <si>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</si>
  <si>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</si>
  <si>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</si>
  <si>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</si>
  <si>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</si>
  <si>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</si>
  <si>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</si>
  <si>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</si>
  <si>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</si>
  <si>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</si>
  <si>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</si>
  <si>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</si>
  <si>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</si>
  <si>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</si>
  <si>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</si>
  <si>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</si>
  <si>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</si>
  <si>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</si>
  <si>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</si>
  <si>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</si>
  <si>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</si>
  <si>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</si>
  <si>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</si>
  <si>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</si>
  <si>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</si>
  <si>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</si>
  <si>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</si>
  <si>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</si>
  <si>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</si>
  <si>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</si>
  <si>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</si>
  <si>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</si>
  <si>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</si>
  <si>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</si>
  <si>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</si>
  <si>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</si>
  <si>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</si>
  <si>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</si>
  <si>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</si>
  <si>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</si>
  <si>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</si>
  <si>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</si>
  <si>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</si>
  <si>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</si>
  <si>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</si>
  <si>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</si>
  <si>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</si>
  <si>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</si>
  <si>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</si>
  <si>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</si>
  <si>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</si>
  <si>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</si>
  <si>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</si>
  <si>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</si>
  <si>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</si>
  <si>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</si>
  <si>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</si>
  <si>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</si>
  <si>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</si>
  <si>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</si>
  <si>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</si>
  <si>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</si>
  <si>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</si>
  <si>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</si>
  <si>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</si>
  <si>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</si>
  <si>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</si>
  <si>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</si>
  <si>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</si>
  <si>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</si>
  <si>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</si>
  <si>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</si>
  <si>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</si>
  <si>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</si>
  <si>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</si>
  <si>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</si>
  <si>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</si>
  <si>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</si>
  <si>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</si>
  <si>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</si>
  <si>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</si>
  <si>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</si>
  <si>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</si>
  <si>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</si>
  <si>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</si>
  <si>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</si>
  <si>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</si>
  <si>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</si>
  <si>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</si>
  <si>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</si>
  <si>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</si>
  <si>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</si>
  <si>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</si>
  <si>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</si>
  <si>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</si>
  <si>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</si>
  <si>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</si>
  <si>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</si>
  <si>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</si>
  <si>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</si>
  <si>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</si>
  <si>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</si>
  <si>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</si>
  <si>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</si>
  <si>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</si>
  <si>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</si>
  <si>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</si>
  <si>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</si>
  <si>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</si>
  <si>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</si>
  <si>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</si>
  <si>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</si>
  <si>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</si>
  <si>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</si>
  <si>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</si>
  <si>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</si>
  <si>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</si>
  <si>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</si>
  <si>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</si>
  <si>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</si>
  <si>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</si>
  <si>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</si>
  <si>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</si>
  <si>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</si>
  <si>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</si>
  <si>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</si>
  <si>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</si>
  <si>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</si>
  <si>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</si>
  <si>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</si>
  <si>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</si>
  <si>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</si>
  <si>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</si>
  <si>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</si>
  <si>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</si>
  <si>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</si>
  <si>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</si>
  <si>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</si>
  <si>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</si>
  <si>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</si>
  <si>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</si>
  <si>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</si>
  <si>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</si>
  <si>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</si>
  <si>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</si>
  <si>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</si>
  <si>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</si>
  <si>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</si>
  <si>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</si>
  <si>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</si>
  <si>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</si>
  <si>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</si>
  <si>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</si>
  <si>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</si>
  <si>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</si>
  <si>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</si>
  <si>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</si>
  <si>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</si>
  <si>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</si>
  <si>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</si>
  <si>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</si>
  <si>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</si>
  <si>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</si>
  <si>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</si>
  <si>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</si>
  <si>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</si>
  <si>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</si>
  <si>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</si>
  <si>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</si>
  <si>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</si>
  <si>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</si>
  <si>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</si>
  <si>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</si>
  <si>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</si>
  <si>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</si>
  <si>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</si>
  <si>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</si>
  <si>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</si>
  <si>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</si>
  <si>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</si>
  <si>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</si>
  <si>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</si>
  <si>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</si>
  <si>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</si>
  <si>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</si>
  <si>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</si>
  <si>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</si>
  <si>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</si>
  <si>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</si>
  <si>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</si>
  <si>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</si>
  <si>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</si>
  <si>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</si>
  <si>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</si>
  <si>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</si>
  <si>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</si>
  <si>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</si>
  <si>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</si>
  <si>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</si>
  <si>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</si>
  <si>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</si>
  <si>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</si>
  <si>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</si>
  <si>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</si>
  <si>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</si>
  <si>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</si>
  <si>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</si>
  <si>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</si>
  <si>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</si>
  <si>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</si>
  <si>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</si>
  <si>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</si>
  <si>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</si>
  <si>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</si>
  <si>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</si>
  <si>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</si>
  <si>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</si>
  <si>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</si>
  <si>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</si>
  <si>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</si>
  <si>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</si>
  <si>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</si>
  <si>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</si>
  <si>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</si>
  <si>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</si>
  <si>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</si>
  <si>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</si>
  <si>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</si>
  <si>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</si>
  <si>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</si>
  <si>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</si>
  <si>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</si>
  <si>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</si>
  <si>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</si>
  <si>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</si>
  <si>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</si>
  <si>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</si>
  <si>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</si>
  <si>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</si>
  <si>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</si>
  <si>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</si>
  <si>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</si>
  <si>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</si>
  <si>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</si>
  <si>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</si>
  <si>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</si>
  <si>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</si>
  <si>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</si>
  <si>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</si>
  <si>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</si>
  <si>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</si>
  <si>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</si>
  <si>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</si>
  <si>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</si>
  <si>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</si>
  <si>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</si>
  <si>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</si>
  <si>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</si>
  <si>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</si>
  <si>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</si>
  <si>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</si>
  <si>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</si>
  <si>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</si>
  <si>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</si>
  <si>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</si>
  <si>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</si>
  <si>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</si>
  <si>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</si>
  <si>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</si>
  <si>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</si>
  <si>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</si>
  <si>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</si>
  <si>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</si>
  <si>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</si>
  <si>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</si>
  <si>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</si>
  <si>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</si>
  <si>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</si>
  <si>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</si>
  <si>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</si>
  <si>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</si>
  <si>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</si>
  <si>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</si>
  <si>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</si>
  <si>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</si>
  <si>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</si>
  <si>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</si>
  <si>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</si>
  <si>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</si>
  <si>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</si>
  <si>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</si>
  <si>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</si>
  <si>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</si>
  <si>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</si>
  <si>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</si>
  <si>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</si>
  <si>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</si>
  <si>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</si>
  <si>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</si>
  <si>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</si>
  <si>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</si>
  <si>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</si>
  <si>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</si>
  <si>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</si>
  <si>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</si>
  <si>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</si>
  <si>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</si>
  <si>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</si>
  <si>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</si>
  <si>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</si>
  <si>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</si>
  <si>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</si>
  <si>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</si>
  <si>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</si>
  <si>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</si>
  <si>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</si>
  <si>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</si>
  <si>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</si>
  <si>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</si>
  <si>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</si>
  <si>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</si>
  <si>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</si>
  <si>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</si>
  <si>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</si>
  <si>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</si>
  <si>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</si>
  <si>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</si>
  <si>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</si>
  <si>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</si>
  <si>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</si>
  <si>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</si>
  <si>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</si>
  <si>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</si>
  <si>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</si>
  <si>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</si>
  <si>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</si>
  <si>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</si>
  <si>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</si>
  <si>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</si>
  <si>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</si>
  <si>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</si>
  <si>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</si>
  <si>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</si>
  <si>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</si>
  <si>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</si>
  <si>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</si>
  <si>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</si>
  <si>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</si>
  <si>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</si>
  <si>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</si>
  <si>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</si>
  <si>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</si>
  <si>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</si>
  <si>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</si>
  <si>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</si>
  <si>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</si>
  <si>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</si>
  <si>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</si>
  <si>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</si>
  <si>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</si>
  <si>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</si>
  <si>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</si>
  <si>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</si>
  <si>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</si>
  <si>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</si>
  <si>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</si>
  <si>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</si>
  <si>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</si>
  <si>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</si>
  <si>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</si>
  <si>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</si>
  <si>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</si>
  <si>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</si>
  <si>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</si>
  <si>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</si>
  <si>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</si>
  <si>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</si>
  <si>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</si>
  <si>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</si>
  <si>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</si>
  <si>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</si>
  <si>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</si>
  <si>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</si>
  <si>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</si>
  <si>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</si>
  <si>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</si>
  <si>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</si>
  <si>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</si>
  <si>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</si>
  <si>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</si>
  <si>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</si>
  <si>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</si>
  <si>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</si>
  <si>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</si>
  <si>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</si>
  <si>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</si>
  <si>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</si>
  <si>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</si>
  <si>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</si>
  <si>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</si>
  <si>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</si>
  <si>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</si>
  <si>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</si>
  <si>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</si>
  <si>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</si>
  <si>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</si>
  <si>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</si>
  <si>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</si>
  <si>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</si>
  <si>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</si>
  <si>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</si>
  <si>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</si>
  <si>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</si>
  <si>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</si>
  <si>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</si>
  <si>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</si>
  <si>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</si>
  <si>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</si>
  <si>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</si>
  <si>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</si>
  <si>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</si>
  <si>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</si>
  <si>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</si>
  <si>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</si>
  <si>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</si>
  <si>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</si>
  <si>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</si>
  <si>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</si>
  <si>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</si>
  <si>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</si>
  <si>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</si>
  <si>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</si>
  <si>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</si>
  <si>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</si>
  <si>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</si>
  <si>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</si>
  <si>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</si>
  <si>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</si>
  <si>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</si>
  <si>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</si>
  <si>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</si>
  <si>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</si>
  <si>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</si>
  <si>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</si>
  <si>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</si>
  <si>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</si>
  <si>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</si>
  <si>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</si>
  <si>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</si>
  <si>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</si>
  <si>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</si>
  <si>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</si>
  <si>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</si>
  <si>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</si>
  <si>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</si>
  <si>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</si>
  <si>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</si>
  <si>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</si>
  <si>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</si>
  <si>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</si>
  <si>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</si>
  <si>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</si>
  <si>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</si>
  <si>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</si>
  <si>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</si>
  <si>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</si>
  <si>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</si>
  <si>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</si>
  <si>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</si>
  <si>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</si>
  <si>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</si>
  <si>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</si>
  <si>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</si>
  <si>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</si>
  <si>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</si>
  <si>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</si>
  <si>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</si>
  <si>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</si>
  <si>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</si>
  <si>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</si>
  <si>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</si>
  <si>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</si>
  <si>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</si>
  <si>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</si>
  <si>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</si>
  <si>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</si>
  <si>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</si>
  <si>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</si>
  <si>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</si>
  <si>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</si>
  <si>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</si>
  <si>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</si>
  <si>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</si>
  <si>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</si>
  <si>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</si>
  <si>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</si>
  <si>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</si>
  <si>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</si>
  <si>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</si>
  <si>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</si>
  <si>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</si>
  <si>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</si>
  <si>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</si>
  <si>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</si>
  <si>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</si>
  <si>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</si>
  <si>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</si>
  <si>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</si>
  <si>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</si>
  <si>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</si>
  <si>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</si>
  <si>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</si>
  <si>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</si>
  <si>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</si>
  <si>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</si>
  <si>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</si>
  <si>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</si>
  <si>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</si>
  <si>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</si>
  <si>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</si>
  <si>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</si>
  <si>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</si>
  <si>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</si>
  <si>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</si>
  <si>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</si>
  <si>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</si>
  <si>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</si>
  <si>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</si>
  <si>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</si>
  <si>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</si>
  <si>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</si>
  <si>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</si>
  <si>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</si>
  <si>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</si>
  <si>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</si>
  <si>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</si>
  <si>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</si>
  <si>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</si>
  <si>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</si>
  <si>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</si>
  <si>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</si>
  <si>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</si>
  <si>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</si>
  <si>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</si>
  <si>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</si>
  <si>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</si>
  <si>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</si>
  <si>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</si>
  <si>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</si>
  <si>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</si>
  <si>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</si>
  <si>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</si>
  <si>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</si>
  <si>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</si>
  <si>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</si>
  <si>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</si>
  <si>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</si>
  <si>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</si>
  <si>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</si>
  <si>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</si>
  <si>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</si>
  <si>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</si>
  <si>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</si>
  <si>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</si>
  <si>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</si>
  <si>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</si>
  <si>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</si>
  <si>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</si>
  <si>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</si>
  <si>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</si>
  <si>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</si>
  <si>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</si>
  <si>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</si>
  <si>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</si>
  <si>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</si>
  <si>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</si>
  <si>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</si>
  <si>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</si>
  <si>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</si>
  <si>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</si>
  <si>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</si>
  <si>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</si>
  <si>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</si>
  <si>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</si>
  <si>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</si>
  <si>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</si>
  <si>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</si>
  <si>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</si>
  <si>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</si>
  <si>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</si>
  <si>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</si>
  <si>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</si>
  <si>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</si>
  <si>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</si>
  <si>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</si>
  <si>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</si>
  <si>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</si>
  <si>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</si>
  <si>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</si>
  <si>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</si>
  <si>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</si>
  <si>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</si>
  <si>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</si>
  <si>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</si>
  <si>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</si>
  <si>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</si>
  <si>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</si>
  <si>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</si>
  <si>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</si>
  <si>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</si>
  <si>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</si>
  <si>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</si>
  <si>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</si>
  <si>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</si>
  <si>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</si>
  <si>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</si>
  <si>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</si>
  <si>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</si>
  <si>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</si>
  <si>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</si>
  <si>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</si>
  <si>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</si>
  <si>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</si>
  <si>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</si>
  <si>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</si>
  <si>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</si>
  <si>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</si>
  <si>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</si>
  <si>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</si>
  <si>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</si>
  <si>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</si>
  <si>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</si>
  <si>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</si>
  <si>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</si>
  <si>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</si>
  <si>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</si>
  <si>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</si>
  <si>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</si>
  <si>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</si>
  <si>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</si>
  <si>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</si>
  <si>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</si>
  <si>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</si>
  <si>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</si>
  <si>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</si>
  <si>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</si>
  <si>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</si>
  <si>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</si>
  <si>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</si>
  <si>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</si>
  <si>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</si>
  <si>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</si>
  <si>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</si>
  <si>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</si>
  <si>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</si>
  <si>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</si>
  <si>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</si>
  <si>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</si>
  <si>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</si>
  <si>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</si>
  <si>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</si>
  <si>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</si>
  <si>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</si>
  <si>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</si>
  <si>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</si>
  <si>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</si>
  <si>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</si>
  <si>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</si>
  <si>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</si>
  <si>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</si>
  <si>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</si>
  <si>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</si>
  <si>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</si>
  <si>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</si>
  <si>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</si>
  <si>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</si>
  <si>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</si>
  <si>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</si>
  <si>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</si>
  <si>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</si>
  <si>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</si>
  <si>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</si>
  <si>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</si>
  <si>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</si>
  <si>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</si>
  <si>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</si>
  <si>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</si>
  <si>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</si>
  <si>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</si>
  <si>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</si>
  <si>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</si>
  <si>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</si>
  <si>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</si>
  <si>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</si>
  <si>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</si>
  <si>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</si>
  <si>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</si>
  <si>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</si>
  <si>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</si>
  <si>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</si>
  <si>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</si>
  <si>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</si>
  <si>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</si>
  <si>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</si>
  <si>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</si>
  <si>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</si>
  <si>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</si>
  <si>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</si>
  <si>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</si>
  <si>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</si>
  <si>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</si>
  <si>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</si>
  <si>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</si>
  <si>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</si>
  <si>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</si>
  <si>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</si>
  <si>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</si>
  <si>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</si>
  <si>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</si>
  <si>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</si>
  <si>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</si>
  <si>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</si>
  <si>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</si>
  <si>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</si>
  <si>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</si>
  <si>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</si>
  <si>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</si>
  <si>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</si>
  <si>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</si>
  <si>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</si>
  <si>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</si>
  <si>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</si>
  <si>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</si>
  <si>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</si>
  <si>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</si>
  <si>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</si>
  <si>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</si>
  <si>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</si>
  <si>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</si>
  <si>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</si>
  <si>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</si>
  <si>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</si>
  <si>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</si>
  <si>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</si>
  <si>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</si>
  <si>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</si>
  <si>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</si>
  <si>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</si>
  <si>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</si>
  <si>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</si>
  <si>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</si>
  <si>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</si>
  <si>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</si>
  <si>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</si>
  <si>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</si>
  <si>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</si>
  <si>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</si>
  <si>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</si>
  <si>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</si>
  <si>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</si>
  <si>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</si>
  <si>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</si>
  <si>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</si>
  <si>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</si>
  <si>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</si>
  <si>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</si>
  <si>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</si>
  <si>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</si>
  <si>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</si>
  <si>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</si>
  <si>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</si>
  <si>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</si>
  <si>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</si>
  <si>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</si>
  <si>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</si>
  <si>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</si>
  <si>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</si>
  <si>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</si>
  <si>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</si>
  <si>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</si>
  <si>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</si>
  <si>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</si>
  <si>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</si>
  <si>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</si>
  <si>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</si>
  <si>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</si>
  <si>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</si>
  <si>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</si>
  <si>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</si>
  <si>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</si>
  <si>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</si>
  <si>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</si>
  <si>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</si>
  <si>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</si>
  <si>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</si>
  <si>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</si>
  <si>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</si>
  <si>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</si>
  <si>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</si>
  <si>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</si>
  <si>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</si>
  <si>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</si>
  <si>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</si>
  <si>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</si>
  <si>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</si>
  <si>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</si>
  <si>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</si>
  <si>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</si>
  <si>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</si>
  <si>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</si>
  <si>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</si>
  <si>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</si>
  <si>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</si>
  <si>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</si>
  <si>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</si>
  <si>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</si>
  <si>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</si>
  <si>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</si>
  <si>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</si>
  <si>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</si>
  <si>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</si>
  <si>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</si>
  <si>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</si>
  <si>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</si>
  <si>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</si>
  <si>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</si>
  <si>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</si>
  <si>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</si>
  <si>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</si>
  <si>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</si>
  <si>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</si>
  <si>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</si>
  <si>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</si>
  <si>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</si>
  <si>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</si>
  <si>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</si>
  <si>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</si>
  <si>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</si>
  <si>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</si>
  <si>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</si>
  <si>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</si>
  <si>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</si>
  <si>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</si>
  <si>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</si>
  <si>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</si>
  <si>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</si>
  <si>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</si>
  <si>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</si>
  <si>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</si>
  <si>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</si>
  <si>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</si>
  <si>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</si>
  <si>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</si>
  <si>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</si>
  <si>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</si>
  <si>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</si>
  <si>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</si>
  <si>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</si>
  <si>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</si>
  <si>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</si>
  <si>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</si>
  <si>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</si>
  <si>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</si>
  <si>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</si>
  <si>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</si>
  <si>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</si>
  <si>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</si>
  <si>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</si>
  <si>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</si>
  <si>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</si>
  <si>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</si>
  <si>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</si>
  <si>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</si>
  <si>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</si>
  <si>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</si>
  <si>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</si>
  <si>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</si>
  <si>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</si>
  <si>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</si>
  <si>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</si>
  <si>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</si>
  <si>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</si>
  <si>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</si>
  <si>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</si>
  <si>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</si>
  <si>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</si>
  <si>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</si>
  <si>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</si>
  <si>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</si>
  <si>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</si>
  <si>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</si>
  <si>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</si>
  <si>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</si>
  <si>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</si>
  <si>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</si>
  <si>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</si>
  <si>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</si>
  <si>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</si>
  <si>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</si>
  <si>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</si>
  <si>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</si>
  <si>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</si>
  <si>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</si>
  <si>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</si>
  <si>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</si>
  <si>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</si>
  <si>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</si>
  <si>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</si>
  <si>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</si>
  <si>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</si>
  <si>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</si>
  <si>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</si>
  <si>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</si>
  <si>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</si>
  <si>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</si>
  <si>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</si>
  <si>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</si>
  <si>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</si>
  <si>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</si>
  <si>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</si>
  <si>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</si>
  <si>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</si>
  <si>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</si>
  <si>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</si>
  <si>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</si>
  <si>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</si>
  <si>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</si>
  <si>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</si>
  <si>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</si>
  <si>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</si>
  <si>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</si>
  <si>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</si>
  <si>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</si>
  <si>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</si>
  <si>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</si>
  <si>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</si>
  <si>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</si>
  <si>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</si>
  <si>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</si>
  <si>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</si>
  <si>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</si>
  <si>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</si>
  <si>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</si>
  <si>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</si>
  <si>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</si>
  <si>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</si>
  <si>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</si>
  <si>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</si>
  <si>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</si>
  <si>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</si>
  <si>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</si>
  <si>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</si>
  <si>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</si>
  <si>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</si>
  <si>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</si>
  <si>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</si>
  <si>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</si>
  <si>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</si>
  <si>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</si>
  <si>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</si>
  <si>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</si>
  <si>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</si>
  <si>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</si>
  <si>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</si>
  <si>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</si>
  <si>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</si>
  <si>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</si>
  <si>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</si>
  <si>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</si>
  <si>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</si>
  <si>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</si>
  <si>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</si>
  <si>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</si>
  <si>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</si>
  <si>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</si>
  <si>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</si>
  <si>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</si>
  <si>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</si>
  <si>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</si>
  <si>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</si>
  <si>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</si>
  <si>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</si>
  <si>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</si>
  <si>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</si>
  <si>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</si>
  <si>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</si>
  <si>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</si>
  <si>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</si>
  <si>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</si>
  <si>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</si>
  <si>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</si>
  <si>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</si>
  <si>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</si>
  <si>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</si>
  <si>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</si>
  <si>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</si>
  <si>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</si>
  <si>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</si>
  <si>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</si>
  <si>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</si>
  <si>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</si>
  <si>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</si>
  <si>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</si>
  <si>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</si>
  <si>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</si>
  <si>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</si>
  <si>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</si>
  <si>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</si>
  <si>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</si>
  <si>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</si>
  <si>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</si>
  <si>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</si>
  <si>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</si>
  <si>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</si>
  <si>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</si>
  <si>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</si>
  <si>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</si>
  <si>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</si>
  <si>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</si>
  <si>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</si>
  <si>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</si>
  <si>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</si>
  <si>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</si>
  <si>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</si>
  <si>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</si>
  <si>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</si>
  <si>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</si>
  <si>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</si>
  <si>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</si>
  <si>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</si>
  <si>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</si>
  <si>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</si>
  <si>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</si>
  <si>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</si>
  <si>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</si>
  <si>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</si>
  <si>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</si>
  <si>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</si>
  <si>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</si>
  <si>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</si>
  <si>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</si>
  <si>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</si>
  <si>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</si>
  <si>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</si>
  <si>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</si>
  <si>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</si>
  <si>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</si>
  <si>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</si>
  <si>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</si>
  <si>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</si>
  <si>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</si>
  <si>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</si>
  <si>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</si>
  <si>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</si>
  <si>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</si>
  <si>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</si>
  <si>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</si>
  <si>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</si>
  <si>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</si>
  <si>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</si>
  <si>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</si>
  <si>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</si>
  <si>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</si>
  <si>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</si>
  <si>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</si>
  <si>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</si>
  <si>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</si>
  <si>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</si>
  <si>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</si>
  <si>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</si>
  <si>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</si>
  <si>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</si>
  <si>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</si>
  <si>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</si>
  <si>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</si>
  <si>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</si>
  <si>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</si>
  <si>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</si>
  <si>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</si>
  <si>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</si>
  <si>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</si>
  <si>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</si>
  <si>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</si>
  <si>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</si>
  <si>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</si>
  <si>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</si>
  <si>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</si>
  <si>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</si>
  <si>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</si>
  <si>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</si>
  <si>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</si>
  <si>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</si>
  <si>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</si>
  <si>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</si>
  <si>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</si>
  <si>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</si>
  <si>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</si>
  <si>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</si>
  <si>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</si>
  <si>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</si>
  <si>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</si>
  <si>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</si>
  <si>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</si>
  <si>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</si>
  <si>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</si>
  <si>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</si>
  <si>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</si>
  <si>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</si>
  <si>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</si>
  <si>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</si>
  <si>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</si>
  <si>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</si>
  <si>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</si>
  <si>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</si>
  <si>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</si>
  <si>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</si>
  <si>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</si>
  <si>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</si>
  <si>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</si>
  <si>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</si>
  <si>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</si>
  <si>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</si>
  <si>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</si>
  <si>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</si>
  <si>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</si>
  <si>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</si>
  <si>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</si>
  <si>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</si>
  <si>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</si>
  <si>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</si>
  <si>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</si>
  <si>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</si>
  <si>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</si>
  <si>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</si>
  <si>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</si>
  <si>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</si>
  <si>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</si>
  <si>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</si>
  <si>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</si>
  <si>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</si>
  <si>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</si>
  <si>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</si>
  <si>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</si>
  <si>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</si>
  <si>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</si>
  <si>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</si>
  <si>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</si>
  <si>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</si>
  <si>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</si>
  <si>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</si>
  <si>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</si>
  <si>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</si>
  <si>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</si>
  <si>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</si>
  <si>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</si>
  <si>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</si>
  <si>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</si>
  <si>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</si>
  <si>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</si>
  <si>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</si>
  <si>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</si>
  <si>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</si>
  <si>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</si>
  <si>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</si>
  <si>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</si>
  <si>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</si>
  <si>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</si>
  <si>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</si>
  <si>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</si>
  <si>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</si>
  <si>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</si>
  <si>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</si>
  <si>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</si>
  <si>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</si>
  <si>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</si>
  <si>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</si>
  <si>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</si>
  <si>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</si>
  <si>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</si>
  <si>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</si>
  <si>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</si>
  <si>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</si>
  <si>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</si>
  <si>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</si>
  <si>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</si>
  <si>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</si>
  <si>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</si>
  <si>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</si>
  <si>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</si>
  <si>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</si>
  <si>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</si>
  <si>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</si>
  <si>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</si>
  <si>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</si>
  <si>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</si>
  <si>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</si>
  <si>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</si>
  <si>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</si>
  <si>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</si>
  <si>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</si>
  <si>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</si>
  <si>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</si>
  <si>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</si>
  <si>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</si>
  <si>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</si>
  <si>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</si>
  <si>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</si>
  <si>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</si>
  <si>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</si>
  <si>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</si>
  <si>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</si>
  <si>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</si>
  <si>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</si>
  <si>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</si>
  <si>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</si>
  <si>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</si>
  <si>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</si>
  <si>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</si>
  <si>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</si>
  <si>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</si>
  <si>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</si>
  <si>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</si>
  <si>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</si>
  <si>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</si>
  <si>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</si>
  <si>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</si>
  <si>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</si>
  <si>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</si>
  <si>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</si>
  <si>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</si>
  <si>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</si>
  <si>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</si>
  <si>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</si>
  <si>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</si>
  <si>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</si>
  <si>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</si>
  <si>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</si>
  <si>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</si>
  <si>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</si>
  <si>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</si>
  <si>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</si>
  <si>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</si>
  <si>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</si>
  <si>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</si>
  <si>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</si>
  <si>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</si>
  <si>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</si>
  <si>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</si>
  <si>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</si>
  <si>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</si>
  <si>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</si>
  <si>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</si>
  <si>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</si>
  <si>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</si>
  <si>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</si>
  <si>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</si>
  <si>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</si>
  <si>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</si>
  <si>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</si>
  <si>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</si>
  <si>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</si>
  <si>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</si>
  <si>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</si>
  <si>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</si>
  <si>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</si>
  <si>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</si>
  <si>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</si>
  <si>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</si>
  <si>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</si>
  <si>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</si>
  <si>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</si>
  <si>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</si>
  <si>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</si>
  <si>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</si>
  <si>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</si>
  <si>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</si>
  <si>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</si>
  <si>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</si>
  <si>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</si>
  <si>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</si>
  <si>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</si>
  <si>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</si>
  <si>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</si>
  <si>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</si>
  <si>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</si>
  <si>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</si>
  <si>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</si>
  <si>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</si>
  <si>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</si>
  <si>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</si>
  <si>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</si>
  <si>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</si>
  <si>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</si>
  <si>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</si>
  <si>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</si>
  <si>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</si>
  <si>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</si>
  <si>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</si>
  <si>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</si>
  <si>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</si>
  <si>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</si>
  <si>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</si>
  <si>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</si>
  <si>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</si>
  <si>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</si>
  <si>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</si>
  <si>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</si>
  <si>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</si>
  <si>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</si>
  <si>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</si>
  <si>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</si>
  <si>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</si>
  <si>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</si>
  <si>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</si>
  <si>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</si>
  <si>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</si>
  <si>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</si>
  <si>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</si>
  <si>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</si>
  <si>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</si>
  <si>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</si>
  <si>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</si>
  <si>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</si>
  <si>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</si>
  <si>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</si>
  <si>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</si>
  <si>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</si>
  <si>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</si>
  <si>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</si>
  <si>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</si>
  <si>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</si>
  <si>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</si>
  <si>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</si>
  <si>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</si>
  <si>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</si>
  <si>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</si>
  <si>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</si>
  <si>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</si>
  <si>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</si>
  <si>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</si>
  <si>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</si>
  <si>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</si>
  <si>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</si>
  <si>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</si>
  <si>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</si>
  <si>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</si>
  <si>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</si>
  <si>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</si>
  <si>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</si>
  <si>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</si>
  <si>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</si>
  <si>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</si>
  <si>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</si>
  <si>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</si>
  <si>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</si>
  <si>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</si>
  <si>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</si>
  <si>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</si>
  <si>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</si>
  <si>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</si>
  <si>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</si>
  <si>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</si>
  <si>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</si>
  <si>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</si>
  <si>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</si>
  <si>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</si>
  <si>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</si>
  <si>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</si>
  <si>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</si>
  <si>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</si>
  <si>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</si>
  <si>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</si>
  <si>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</si>
  <si>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</si>
  <si>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</si>
  <si>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</si>
  <si>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</si>
  <si>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</si>
  <si>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</si>
  <si>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</si>
  <si>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</si>
  <si>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</si>
  <si>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</si>
  <si>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</si>
  <si>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</si>
  <si>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</si>
  <si>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</si>
  <si>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</si>
  <si>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</si>
  <si>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</si>
  <si>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</si>
  <si>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</si>
  <si>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</si>
  <si>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</si>
  <si>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</si>
  <si>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</si>
  <si>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</si>
  <si>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</si>
  <si>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</si>
  <si>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</si>
  <si>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</si>
  <si>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</si>
  <si>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</si>
  <si>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</si>
  <si>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</si>
  <si>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</si>
  <si>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</si>
  <si>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</si>
  <si>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</si>
  <si>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</si>
  <si>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</si>
  <si>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</si>
  <si>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</si>
  <si>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</si>
  <si>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</si>
  <si>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</si>
  <si>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</si>
  <si>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</si>
  <si>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</si>
  <si>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</si>
  <si>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</si>
  <si>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</si>
  <si>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</si>
  <si>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</si>
  <si>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</si>
  <si>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</si>
  <si>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</si>
  <si>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</si>
  <si>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</si>
  <si>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</si>
  <si>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</si>
  <si>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</si>
  <si>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</si>
  <si>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</si>
  <si>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</si>
  <si>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</si>
  <si>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</si>
  <si>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</si>
  <si>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</si>
  <si>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</si>
  <si>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</si>
  <si>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</si>
  <si>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</si>
  <si>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</si>
  <si>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</si>
  <si>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</si>
  <si>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</si>
  <si>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</si>
  <si>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</si>
  <si>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</si>
  <si>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</si>
  <si>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</si>
  <si>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</si>
  <si>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</si>
  <si>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</si>
  <si>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</si>
  <si>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</si>
  <si>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</si>
  <si>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</si>
  <si>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</si>
  <si>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</si>
  <si>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</si>
  <si>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</si>
  <si>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</si>
  <si>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</si>
  <si>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</si>
  <si>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</si>
  <si>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</si>
  <si>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</si>
  <si>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</si>
  <si>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</si>
  <si>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</si>
  <si>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</si>
  <si>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</si>
  <si>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</si>
  <si>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</si>
  <si>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</si>
  <si>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</si>
  <si>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</si>
  <si>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</si>
  <si>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</si>
  <si>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</si>
  <si>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</si>
  <si>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</si>
  <si>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</si>
  <si>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</si>
  <si>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</si>
  <si>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</si>
  <si>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</si>
  <si>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</si>
  <si>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</si>
  <si>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</si>
  <si>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</si>
  <si>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</si>
  <si>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</si>
  <si>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</si>
  <si>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</si>
  <si>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</si>
  <si>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</si>
  <si>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</si>
  <si>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</si>
  <si>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</si>
  <si>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</si>
  <si>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</si>
  <si>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</si>
  <si>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</si>
  <si>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</si>
  <si>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</si>
  <si>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</si>
  <si>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</si>
  <si>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</si>
  <si>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</si>
  <si>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</si>
  <si>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</si>
  <si>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</si>
  <si>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</si>
  <si>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</si>
  <si>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</si>
  <si>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</si>
  <si>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</si>
  <si>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</si>
  <si>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</si>
  <si>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</si>
  <si>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</si>
  <si>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</si>
  <si>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</si>
  <si>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</si>
  <si>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</si>
  <si>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</si>
  <si>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</si>
  <si>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</si>
  <si>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</si>
  <si>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</si>
  <si>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</si>
  <si>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</si>
  <si>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</si>
  <si>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</si>
  <si>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</si>
  <si>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</si>
  <si>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</si>
  <si>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</si>
  <si>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</si>
  <si>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</si>
  <si>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</si>
  <si>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</si>
  <si>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</si>
  <si>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</si>
  <si>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</si>
  <si>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</si>
  <si>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</si>
  <si>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</si>
  <si>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</si>
  <si>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</si>
  <si>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</si>
  <si>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</si>
  <si>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</si>
  <si>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</si>
  <si>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</si>
  <si>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</si>
  <si>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</si>
  <si>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</si>
  <si>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</si>
  <si>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</si>
  <si>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</si>
  <si>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</si>
  <si>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</si>
  <si>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</si>
  <si>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</si>
  <si>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</si>
  <si>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</si>
  <si>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</si>
  <si>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</si>
  <si>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</si>
  <si>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</si>
  <si>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</si>
  <si>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</si>
  <si>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</si>
  <si>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</si>
  <si>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</si>
  <si>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</si>
  <si>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</si>
  <si>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</si>
  <si>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</si>
  <si>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</si>
  <si>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</si>
  <si>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</si>
  <si>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</si>
  <si>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</si>
  <si>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</si>
  <si>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</si>
  <si>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</si>
  <si>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</si>
  <si>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</si>
  <si>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</si>
  <si>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</si>
  <si>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</si>
  <si>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</si>
  <si>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</si>
  <si>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</si>
  <si>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</si>
  <si>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</si>
  <si>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</si>
  <si>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</si>
  <si>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</si>
  <si>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</si>
  <si>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</si>
  <si>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</si>
  <si>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</si>
  <si>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</si>
  <si>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</si>
  <si>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</si>
  <si>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</si>
  <si>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</si>
  <si>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</si>
  <si>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</si>
  <si>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</si>
  <si>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</si>
  <si>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</si>
  <si>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</si>
  <si>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</si>
  <si>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</si>
  <si>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</si>
  <si>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</si>
  <si>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</si>
  <si>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</si>
  <si>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</si>
  <si>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</si>
  <si>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</si>
  <si>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</si>
  <si>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</si>
  <si>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</si>
  <si>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</si>
  <si>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</si>
  <si>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</si>
  <si>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</si>
  <si>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</si>
  <si>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</si>
  <si>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</si>
  <si>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</si>
  <si>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</si>
  <si>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</si>
  <si>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</si>
  <si>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</si>
  <si>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</si>
  <si>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</si>
  <si>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</si>
  <si>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</si>
  <si>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</si>
  <si>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</si>
  <si>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</si>
  <si>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</si>
  <si>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</si>
  <si>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</si>
  <si>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</si>
  <si>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</si>
  <si>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</si>
  <si>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</si>
  <si>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</si>
  <si>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</si>
  <si>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</si>
  <si>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</si>
  <si>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</si>
  <si>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</si>
  <si>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</si>
  <si>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</si>
  <si>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</si>
  <si>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</si>
  <si>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</si>
  <si>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</si>
  <si>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</si>
  <si>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</si>
  <si>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</si>
  <si>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</si>
  <si>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</si>
  <si>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</si>
  <si>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</si>
  <si>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</si>
  <si>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</si>
  <si>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</si>
  <si>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</si>
  <si>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</si>
  <si>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</si>
  <si>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</si>
  <si>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</si>
  <si>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</si>
  <si>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</si>
  <si>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</si>
  <si>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</si>
  <si>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</si>
  <si>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</si>
  <si>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</si>
  <si>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</si>
  <si>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</si>
  <si>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</si>
  <si>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</si>
  <si>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</si>
  <si>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</si>
  <si>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</si>
  <si>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</si>
  <si>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</si>
  <si>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</si>
  <si>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</si>
  <si>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</si>
  <si>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</si>
  <si>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</si>
  <si>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</si>
  <si>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</si>
  <si>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</si>
  <si>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</si>
  <si>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</si>
  <si>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</si>
  <si>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</si>
  <si>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</si>
  <si>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</si>
  <si>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</si>
  <si>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</si>
  <si>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</si>
  <si>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</si>
  <si>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</si>
  <si>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</si>
  <si>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</si>
  <si>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</si>
  <si>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</si>
  <si>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</si>
  <si>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</si>
  <si>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</si>
  <si>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</si>
  <si>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</si>
  <si>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</si>
  <si>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</si>
  <si>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</si>
  <si>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</si>
  <si>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</si>
  <si>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</si>
  <si>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</si>
  <si>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</si>
  <si>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</si>
  <si>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</si>
  <si>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</si>
  <si>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</si>
  <si>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</si>
  <si>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</si>
  <si>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</si>
  <si>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</si>
  <si>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</si>
  <si>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</si>
  <si>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</si>
  <si>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</si>
  <si>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</si>
  <si>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</si>
  <si>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</si>
  <si>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</si>
  <si>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</si>
  <si>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</si>
  <si>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</si>
  <si>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</si>
  <si>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</si>
  <si>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</si>
  <si>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</si>
  <si>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</si>
  <si>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</si>
  <si>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</si>
  <si>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</si>
  <si>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</si>
  <si>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</si>
  <si>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</si>
  <si>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</si>
  <si>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</si>
  <si>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</si>
  <si>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</si>
  <si>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</si>
  <si>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</si>
  <si>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</si>
  <si>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</si>
  <si>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</si>
  <si>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</si>
  <si>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</si>
  <si>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</si>
  <si>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</si>
  <si>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</si>
  <si>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</si>
  <si>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</si>
  <si>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</si>
  <si>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</si>
  <si>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</si>
  <si>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</si>
  <si>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</si>
  <si>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</si>
  <si>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</si>
  <si>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</si>
  <si>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</si>
  <si>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</si>
  <si>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</si>
  <si>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</si>
  <si>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</si>
  <si>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</si>
  <si>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</si>
  <si>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</si>
  <si>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</si>
  <si>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</si>
  <si>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</si>
  <si>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</si>
  <si>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</si>
  <si>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</si>
  <si>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</si>
  <si>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</si>
  <si>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</si>
  <si>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</si>
  <si>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</si>
  <si>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</si>
  <si>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</si>
  <si>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</si>
  <si>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</si>
  <si>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</si>
  <si>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</si>
  <si>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</si>
  <si>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</si>
  <si>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</si>
  <si>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</si>
  <si>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</si>
  <si>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</si>
  <si>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</si>
  <si>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</si>
  <si>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</si>
  <si>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</si>
  <si>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</si>
  <si>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</si>
  <si>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</si>
  <si>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</si>
  <si>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</si>
  <si>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</si>
  <si>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</si>
  <si>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</si>
  <si>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</si>
  <si>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</si>
  <si>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</si>
  <si>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</si>
  <si>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</si>
  <si>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</si>
  <si>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</si>
  <si>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</si>
  <si>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</si>
  <si>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</si>
  <si>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</si>
  <si>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</si>
  <si>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</si>
  <si>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</si>
  <si>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</si>
  <si>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</si>
  <si>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</si>
  <si>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</si>
  <si>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</si>
  <si>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</si>
  <si>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</si>
  <si>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</si>
  <si>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</si>
  <si>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</si>
  <si>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</si>
  <si>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</si>
  <si>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</si>
  <si>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</si>
  <si>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</si>
  <si>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</si>
  <si>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</si>
  <si>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</si>
  <si>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</si>
  <si>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</si>
  <si>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</si>
  <si>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</si>
  <si>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</si>
  <si>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</si>
  <si>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</si>
  <si>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</si>
  <si>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</si>
  <si>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</si>
  <si>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</si>
  <si>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</si>
  <si>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</si>
  <si>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</si>
  <si>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</si>
  <si>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</si>
  <si>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</si>
  <si>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</si>
  <si>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</si>
  <si>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</si>
  <si>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</si>
  <si>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</si>
  <si>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</si>
  <si>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</si>
  <si>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</si>
  <si>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</si>
  <si>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</si>
  <si>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</si>
  <si>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</si>
  <si>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</si>
  <si>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</si>
  <si>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</si>
  <si>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</si>
  <si>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</si>
  <si>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</si>
  <si>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</si>
  <si>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</si>
  <si>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</si>
  <si>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</si>
  <si>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</si>
  <si>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</si>
  <si>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</si>
  <si>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</si>
  <si>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</si>
  <si>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</si>
  <si>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</si>
  <si>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</si>
  <si>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</si>
  <si>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</si>
  <si>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</si>
  <si>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</si>
  <si>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</si>
  <si>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</si>
  <si>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</si>
  <si>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</si>
  <si>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</si>
  <si>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</si>
  <si>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</si>
  <si>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</si>
  <si>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</si>
  <si>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</si>
  <si>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</si>
  <si>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</si>
  <si>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</si>
  <si>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</si>
  <si>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</si>
  <si>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</si>
  <si>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</si>
  <si>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</si>
  <si>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</si>
  <si>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</si>
  <si>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</si>
  <si>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</si>
  <si>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</si>
  <si>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</si>
  <si>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</si>
  <si>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</si>
  <si>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</si>
  <si>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</si>
  <si>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</si>
  <si>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</si>
  <si>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</si>
  <si>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</si>
  <si>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</si>
  <si>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</si>
  <si>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</si>
  <si>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</si>
  <si>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</si>
  <si>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</si>
  <si>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</si>
  <si>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</si>
  <si>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</si>
  <si>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</si>
  <si>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</si>
  <si>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</si>
  <si>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</si>
  <si>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</si>
  <si>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</si>
  <si>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</si>
  <si>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</si>
  <si>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</si>
  <si>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</si>
  <si>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</si>
  <si>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</si>
  <si>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</si>
  <si>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</si>
  <si>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</si>
  <si>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</si>
  <si>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</si>
  <si>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</si>
  <si>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</si>
  <si>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</si>
  <si>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</si>
  <si>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</si>
  <si>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</si>
  <si>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</si>
  <si>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</si>
  <si>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</si>
  <si>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</si>
  <si>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</si>
  <si>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</si>
  <si>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</si>
  <si>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</si>
  <si>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</si>
  <si>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</si>
  <si>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</si>
  <si>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</si>
  <si>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</si>
  <si>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</si>
  <si>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</si>
  <si>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</si>
  <si>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</si>
  <si>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</si>
  <si>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</si>
  <si>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</si>
  <si>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</si>
  <si>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</si>
  <si>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</si>
  <si>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</si>
  <si>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</si>
  <si>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</si>
  <si>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</si>
  <si>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</si>
  <si>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</si>
  <si>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</si>
  <si>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</si>
  <si>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</si>
  <si>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</si>
  <si>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</si>
  <si>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</si>
  <si>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</si>
  <si>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</si>
  <si>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</si>
  <si>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</si>
  <si>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</si>
  <si>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</si>
  <si>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</si>
  <si>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</si>
  <si>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</si>
  <si>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</si>
  <si>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</si>
  <si>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</si>
  <si>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</si>
  <si>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</si>
  <si>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</si>
  <si>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</si>
  <si>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</si>
  <si>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</si>
  <si>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</si>
  <si>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</si>
  <si>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</si>
  <si>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</si>
  <si>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</si>
  <si>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</si>
  <si>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</si>
  <si>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</si>
  <si>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</si>
  <si>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</si>
  <si>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</si>
  <si>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</si>
  <si>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</si>
  <si>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</si>
  <si>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</si>
  <si>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</si>
  <si>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</si>
  <si>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</si>
  <si>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</si>
  <si>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</si>
  <si>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</si>
  <si>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</si>
  <si>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</si>
  <si>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</si>
  <si>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</si>
  <si>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</si>
  <si>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</si>
  <si>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</si>
  <si>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</si>
  <si>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</si>
  <si>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</si>
  <si>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</si>
  <si>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</si>
  <si>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</si>
  <si>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</si>
  <si>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</si>
  <si>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</si>
  <si>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</si>
  <si>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</si>
  <si>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</si>
  <si>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</si>
  <si>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</si>
  <si>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</si>
  <si>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</si>
  <si>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</si>
  <si>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</si>
  <si>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</si>
  <si>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</si>
  <si>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</si>
  <si>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</si>
  <si>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</si>
  <si>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</si>
  <si>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</si>
  <si>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</si>
  <si>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</si>
  <si>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</si>
  <si>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</si>
  <si>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</si>
  <si>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</si>
  <si>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</si>
  <si>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</si>
  <si>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</si>
  <si>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</si>
  <si>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</si>
  <si>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</si>
  <si>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</si>
  <si>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</si>
  <si>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</si>
  <si>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</si>
  <si>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</si>
  <si>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</si>
  <si>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</si>
  <si>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</si>
  <si>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</si>
  <si>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</si>
  <si>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</si>
  <si>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</si>
  <si>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</si>
  <si>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</si>
  <si>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</si>
  <si>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</si>
  <si>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</si>
  <si>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</si>
  <si>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</si>
  <si>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</si>
  <si>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</si>
  <si>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</si>
  <si>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</si>
  <si>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</si>
  <si>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</si>
  <si>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</si>
  <si>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</si>
  <si>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</si>
  <si>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</si>
  <si>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</si>
  <si>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</si>
  <si>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</si>
  <si>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</si>
  <si>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</si>
  <si>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</si>
  <si>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</si>
  <si>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</si>
  <si>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</si>
  <si>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</si>
  <si>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</si>
  <si>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</si>
  <si>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</si>
  <si>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</si>
  <si>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</si>
  <si>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</si>
  <si>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</si>
  <si>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</si>
  <si>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</si>
  <si>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</si>
  <si>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</si>
  <si>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</si>
  <si>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</si>
  <si>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</si>
  <si>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</si>
  <si>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</si>
  <si>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</si>
  <si>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</si>
  <si>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</si>
  <si>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</si>
  <si>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</si>
  <si>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</si>
  <si>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</si>
  <si>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</si>
  <si>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</si>
  <si>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</si>
  <si>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</si>
  <si>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</si>
  <si>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</si>
  <si>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</si>
  <si>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</si>
  <si>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</si>
  <si>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</si>
  <si>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</si>
  <si>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</si>
  <si>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</si>
  <si>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</si>
  <si>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</si>
  <si>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</si>
  <si>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</si>
  <si>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</si>
  <si>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</si>
  <si>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</si>
  <si>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</si>
  <si>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</si>
  <si>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</si>
  <si>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</si>
  <si>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</si>
  <si>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</si>
  <si>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</si>
  <si>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</si>
  <si>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</si>
  <si>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</si>
  <si>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</si>
  <si>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</si>
  <si>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</si>
  <si>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</si>
  <si>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</si>
  <si>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</si>
  <si>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</si>
  <si>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</si>
  <si>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</si>
  <si>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</si>
  <si>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</si>
  <si>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</si>
  <si>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</si>
  <si>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</si>
  <si>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</si>
  <si>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</si>
  <si>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</si>
  <si>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</si>
  <si>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</si>
  <si>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</si>
  <si>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</si>
  <si>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</si>
  <si>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</si>
  <si>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</si>
  <si>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</si>
  <si>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</si>
  <si>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</si>
  <si>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</si>
  <si>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</si>
  <si>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</si>
  <si>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</si>
  <si>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</si>
  <si>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</si>
  <si>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</si>
  <si>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</si>
  <si>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</si>
  <si>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</si>
  <si>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</si>
  <si>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</si>
  <si>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</si>
  <si>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</si>
  <si>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</si>
  <si>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</si>
  <si>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</si>
  <si>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</si>
  <si>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</si>
  <si>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</si>
  <si>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</si>
  <si>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</si>
  <si>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</si>
  <si>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</si>
  <si>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</si>
  <si>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</si>
  <si>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</si>
  <si>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</si>
  <si>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</si>
  <si>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</si>
  <si>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</si>
  <si>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</si>
  <si>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</si>
  <si>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</si>
  <si>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</si>
  <si>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</si>
  <si>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</si>
  <si>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</si>
  <si>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</si>
  <si>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</si>
  <si>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</si>
  <si>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</si>
  <si>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</si>
  <si>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</si>
  <si>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</si>
  <si>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</si>
  <si>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</si>
  <si>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</si>
  <si>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</si>
  <si>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</si>
  <si>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</si>
  <si>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</si>
  <si>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</si>
  <si>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</si>
  <si>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</si>
  <si>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</si>
  <si>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</si>
  <si>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</si>
  <si>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</si>
  <si>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</si>
  <si>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</si>
  <si>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</si>
  <si>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</si>
  <si>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</si>
  <si>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</si>
  <si>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</si>
  <si>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</si>
  <si>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</si>
  <si>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</si>
  <si>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</si>
  <si>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</si>
  <si>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</si>
  <si>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</si>
  <si>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</si>
  <si>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</si>
  <si>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</si>
  <si>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</si>
  <si>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</si>
  <si>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</si>
  <si>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</si>
  <si>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</si>
  <si>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</si>
  <si>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</si>
  <si>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</si>
  <si>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</si>
  <si>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</si>
  <si>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</si>
  <si>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</si>
  <si>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</si>
  <si>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</si>
  <si>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</si>
  <si>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</si>
  <si>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</si>
  <si>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</si>
  <si>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</si>
  <si>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</si>
  <si>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</si>
  <si>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</si>
  <si>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</si>
  <si>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</si>
  <si>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</si>
  <si>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</si>
  <si>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</si>
  <si>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</si>
  <si>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</si>
  <si>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</si>
  <si>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</si>
  <si>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</si>
  <si>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</si>
  <si>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</si>
  <si>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</si>
  <si>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</si>
  <si>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</si>
  <si>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</si>
  <si>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</si>
  <si>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</si>
  <si>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</si>
  <si>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</si>
  <si>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</si>
  <si>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</si>
  <si>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</si>
  <si>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</si>
  <si>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</si>
  <si>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</si>
  <si>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</si>
  <si>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</si>
  <si>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</si>
  <si>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</si>
  <si>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</si>
  <si>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</si>
  <si>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</si>
  <si>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</si>
  <si>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</si>
  <si>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</si>
  <si>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</si>
  <si>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</si>
  <si>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</si>
  <si>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</si>
  <si>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</si>
  <si>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</si>
  <si>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</si>
  <si>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</si>
  <si>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</si>
  <si>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</si>
  <si>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</si>
  <si>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</si>
  <si>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</si>
  <si>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</si>
  <si>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</si>
  <si>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</si>
  <si>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</si>
  <si>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</si>
  <si>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</si>
  <si>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</si>
  <si>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</si>
  <si>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</si>
  <si>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</si>
  <si>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</si>
  <si>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</si>
  <si>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</si>
  <si>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</si>
  <si>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</si>
  <si>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</si>
  <si>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</si>
  <si>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</si>
  <si>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</si>
  <si>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</si>
  <si>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</si>
  <si>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</si>
  <si>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</si>
  <si>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</si>
  <si>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</si>
  <si>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</si>
  <si>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</si>
  <si>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</si>
  <si>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</si>
  <si>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</si>
  <si>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</si>
  <si>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</si>
  <si>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</si>
  <si>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</si>
  <si>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</si>
  <si>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</si>
  <si>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</si>
  <si>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</si>
  <si>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</si>
  <si>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</si>
  <si>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</si>
  <si>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</si>
  <si>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</si>
  <si>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</si>
  <si>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</si>
  <si>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</si>
  <si>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</si>
  <si>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</si>
  <si>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</si>
  <si>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</si>
  <si>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</si>
  <si>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</si>
  <si>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</si>
  <si>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</si>
  <si>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</si>
  <si>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</si>
  <si>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</si>
  <si>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</si>
  <si>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</si>
  <si>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</si>
  <si>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</si>
  <si>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</si>
  <si>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</si>
  <si>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</si>
  <si>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</si>
  <si>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</si>
  <si>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</si>
  <si>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</si>
  <si>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</si>
  <si>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</si>
  <si>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</si>
  <si>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</si>
  <si>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</si>
  <si>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</si>
  <si>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</si>
  <si>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</si>
  <si>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</si>
  <si>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</si>
  <si>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</si>
  <si>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</si>
  <si>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</si>
  <si>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</si>
  <si>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</si>
  <si>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</si>
  <si>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</si>
  <si>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</si>
  <si>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</si>
  <si>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</si>
  <si>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</si>
  <si>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</si>
  <si>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</si>
  <si>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</si>
  <si>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</si>
  <si>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</si>
  <si>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</si>
  <si>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</si>
  <si>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</si>
  <si>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</si>
  <si>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</si>
  <si>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</si>
  <si>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</si>
  <si>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</si>
  <si>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</si>
  <si>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</si>
  <si>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</si>
  <si>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</si>
  <si>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</si>
  <si>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</si>
  <si>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</si>
  <si>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</si>
  <si>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</si>
  <si>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</si>
  <si>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</si>
  <si>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</si>
  <si>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</si>
  <si>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</si>
  <si>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</si>
  <si>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</si>
  <si>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</si>
  <si>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</si>
  <si>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</si>
  <si>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</si>
  <si>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</si>
  <si>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</si>
  <si>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</si>
  <si>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</si>
  <si>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</si>
  <si>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</si>
  <si>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</si>
  <si>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</si>
  <si>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</si>
  <si>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</si>
  <si>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</si>
  <si>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</si>
  <si>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</si>
  <si>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</si>
  <si>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</si>
  <si>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</si>
  <si>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</si>
  <si>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</si>
  <si>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</si>
  <si>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</si>
  <si>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</si>
  <si>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</si>
  <si>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</si>
  <si>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</si>
  <si>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</si>
  <si>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</si>
  <si>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</si>
  <si>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</si>
  <si>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</si>
  <si>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</si>
  <si>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</si>
  <si>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</si>
  <si>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</si>
  <si>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</si>
  <si>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</si>
  <si>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</si>
  <si>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</si>
  <si>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</si>
  <si>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</si>
  <si>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</si>
  <si>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</si>
  <si>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</si>
  <si>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</si>
  <si>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</si>
  <si>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</si>
  <si>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</si>
  <si>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</si>
  <si>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</si>
  <si>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</si>
  <si>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</si>
  <si>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</si>
  <si>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</si>
  <si>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</si>
  <si>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</si>
  <si>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</si>
  <si>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</si>
  <si>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</si>
  <si>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</si>
  <si>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</si>
  <si>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</si>
  <si>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</si>
  <si>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</si>
  <si>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</si>
  <si>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</si>
  <si>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</si>
  <si>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</si>
  <si>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</si>
  <si>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</si>
  <si>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</si>
  <si>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</si>
  <si>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</si>
  <si>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</si>
  <si>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</si>
  <si>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</si>
  <si>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</si>
  <si>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</si>
  <si>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</si>
  <si>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</si>
  <si>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</si>
  <si>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</si>
  <si>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</si>
  <si>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</si>
  <si>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</si>
  <si>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</si>
  <si>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</si>
  <si>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</si>
  <si>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</si>
  <si>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</si>
  <si>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</si>
  <si>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</si>
  <si>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</si>
  <si>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</si>
  <si>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</si>
  <si>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</si>
  <si>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</si>
  <si>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</si>
  <si>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</si>
  <si>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</si>
  <si>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</si>
  <si>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</si>
  <si>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</si>
  <si>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</si>
  <si>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</si>
  <si>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</si>
  <si>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</si>
  <si>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</si>
  <si>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</si>
  <si>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</si>
  <si>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</si>
  <si>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</si>
  <si>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</si>
  <si>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</si>
  <si>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</si>
  <si>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</si>
  <si>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</si>
  <si>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</si>
  <si>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</si>
  <si>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</si>
  <si>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</si>
  <si>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</si>
  <si>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</si>
  <si>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</si>
  <si>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</si>
  <si>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</si>
  <si>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</si>
  <si>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</si>
  <si>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</si>
  <si>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</si>
  <si>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</si>
  <si>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</si>
  <si>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</si>
  <si>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</si>
  <si>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</si>
  <si>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</si>
  <si>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</si>
  <si>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</si>
  <si>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</si>
  <si>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</si>
  <si>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</si>
  <si>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</si>
  <si>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</si>
  <si>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</si>
  <si>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</si>
  <si>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</si>
  <si>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</si>
  <si>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</si>
  <si>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</si>
  <si>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</si>
  <si>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</si>
  <si>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</si>
  <si>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</si>
  <si>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</si>
  <si>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</si>
  <si>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</si>
  <si>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</si>
  <si>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</si>
  <si>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</si>
  <si>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</si>
  <si>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</si>
  <si>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</si>
  <si>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</si>
  <si>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</si>
  <si>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</si>
  <si>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</si>
  <si>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</si>
  <si>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</si>
  <si>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</si>
  <si>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</si>
  <si>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</si>
  <si>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</si>
  <si>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</si>
  <si>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</si>
  <si>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</si>
  <si>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</si>
  <si>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</si>
  <si>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</si>
  <si>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</si>
  <si>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</si>
  <si>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</si>
  <si>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</si>
  <si>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</si>
  <si>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</si>
  <si>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</si>
  <si>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</si>
  <si>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</si>
  <si>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</si>
  <si>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</si>
  <si>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</si>
  <si>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</si>
  <si>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</si>
  <si>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</si>
  <si>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</si>
  <si>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</si>
  <si>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</si>
  <si>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</si>
  <si>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</si>
  <si>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</si>
  <si>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</si>
  <si>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</si>
  <si>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</si>
  <si>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</si>
  <si>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</si>
  <si>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</si>
  <si>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</si>
  <si>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</si>
  <si>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</si>
  <si>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</si>
  <si>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</si>
  <si>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</si>
  <si>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</si>
  <si>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</si>
  <si>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</si>
  <si>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</si>
  <si>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</si>
  <si>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</si>
  <si>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</si>
  <si>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</si>
  <si>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</si>
  <si>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</si>
  <si>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</si>
  <si>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</si>
  <si>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</si>
  <si>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</si>
  <si>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</si>
  <si>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</si>
  <si>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</si>
  <si>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</si>
  <si>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</si>
  <si>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</si>
  <si>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</si>
  <si>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</si>
  <si>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</si>
  <si>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</si>
  <si>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</si>
  <si>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</si>
  <si>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</si>
  <si>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</si>
  <si>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</si>
  <si>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</si>
  <si>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</si>
  <si>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</si>
  <si>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</si>
  <si>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</si>
  <si>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</si>
  <si>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</si>
  <si>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</si>
  <si>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</si>
  <si>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</si>
  <si>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</si>
  <si>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</si>
  <si>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</si>
  <si>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</si>
  <si>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</si>
  <si>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</si>
  <si>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</si>
  <si>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</si>
  <si>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</si>
  <si>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</si>
  <si>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</si>
  <si>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</si>
  <si>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</si>
  <si>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</si>
  <si>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</si>
  <si>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</si>
  <si>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</si>
  <si>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</si>
  <si>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</si>
  <si>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</si>
  <si>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</si>
  <si>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</si>
  <si>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</si>
  <si>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</si>
  <si>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</si>
  <si>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</si>
  <si>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</si>
  <si>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</si>
  <si>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</si>
  <si>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</si>
  <si>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</si>
  <si>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</si>
  <si>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</si>
  <si>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</si>
  <si>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</si>
  <si>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</si>
  <si>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</si>
  <si>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</si>
  <si>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</si>
  <si>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</si>
  <si>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</si>
  <si>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</si>
  <si>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</si>
  <si>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</si>
  <si>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</si>
  <si>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</si>
  <si>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</si>
  <si>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</si>
  <si>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</si>
  <si>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</si>
  <si>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</si>
  <si>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</si>
  <si>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</si>
  <si>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</si>
  <si>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</si>
  <si>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</si>
  <si>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</si>
  <si>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</si>
  <si>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</si>
  <si>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</si>
  <si>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</si>
  <si>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</si>
  <si>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</si>
  <si>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</si>
  <si>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</si>
  <si>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</si>
  <si>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</si>
  <si>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</si>
  <si>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</si>
  <si>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</si>
  <si>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</si>
  <si>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</si>
  <si>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</si>
  <si>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</si>
  <si>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</si>
  <si>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</si>
  <si>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</si>
  <si>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</si>
  <si>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</si>
  <si>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</si>
  <si>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</si>
  <si>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</si>
  <si>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</si>
  <si>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</si>
  <si>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</si>
  <si>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</si>
  <si>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</si>
  <si>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</si>
  <si>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</si>
  <si>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</si>
  <si>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</si>
  <si>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</si>
  <si>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</si>
  <si>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</si>
  <si>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</si>
  <si>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</si>
  <si>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</si>
  <si>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</si>
  <si>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</si>
  <si>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</si>
  <si>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</si>
  <si>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</si>
  <si>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</si>
  <si>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</si>
  <si>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</si>
  <si>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</si>
  <si>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</si>
  <si>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</si>
  <si>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</si>
  <si>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</si>
  <si>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</si>
  <si>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</si>
  <si>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</si>
  <si>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</si>
  <si>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</si>
  <si>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</si>
  <si>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</si>
  <si>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</si>
  <si>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</si>
  <si>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</si>
  <si>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</si>
  <si>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</si>
  <si>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</si>
  <si>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</si>
  <si>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</si>
  <si>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</si>
  <si>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</si>
  <si>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</si>
  <si>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</si>
  <si>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</si>
  <si>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</si>
  <si>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</si>
  <si>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</si>
  <si>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</si>
  <si>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</si>
  <si>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</si>
  <si>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</si>
  <si>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</si>
  <si>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</si>
  <si>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</si>
  <si>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</si>
  <si>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</si>
  <si>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</si>
  <si>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</si>
  <si>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</si>
  <si>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</si>
  <si>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</si>
  <si>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</si>
  <si>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</si>
  <si>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</si>
  <si>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</si>
  <si>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</si>
  <si>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</si>
  <si>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</si>
  <si>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</si>
  <si>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</si>
  <si>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</si>
  <si>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</si>
  <si>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</si>
  <si>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</si>
  <si>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</si>
  <si>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</si>
  <si>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</si>
  <si>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</si>
  <si>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</si>
  <si>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</si>
  <si>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</si>
  <si>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</si>
  <si>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</si>
  <si>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</si>
  <si>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</si>
  <si>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</si>
  <si>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</si>
  <si>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</si>
  <si>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</si>
  <si>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</si>
  <si>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</si>
  <si>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</si>
  <si>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</si>
  <si>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</si>
  <si>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</si>
  <si>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</si>
  <si>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</si>
  <si>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</si>
  <si>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</si>
  <si>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</si>
  <si>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</si>
  <si>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</si>
  <si>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</si>
  <si>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</si>
  <si>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</si>
  <si>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</si>
  <si>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</si>
  <si>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</si>
  <si>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</si>
  <si>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</si>
  <si>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</si>
  <si>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</si>
  <si>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</si>
  <si>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</si>
  <si>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</si>
  <si>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</si>
  <si>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</si>
  <si>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</si>
  <si>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</si>
  <si>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</si>
  <si>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</si>
  <si>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</si>
  <si>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</si>
  <si>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</si>
  <si>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</si>
  <si>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</si>
  <si>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</si>
  <si>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</si>
  <si>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</si>
  <si>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</si>
  <si>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</si>
  <si>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</si>
  <si>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</si>
  <si>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</si>
  <si>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</si>
  <si>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</si>
  <si>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</si>
  <si>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</si>
  <si>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</si>
  <si>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</si>
  <si>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</si>
  <si>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</si>
  <si>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</si>
  <si>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</si>
  <si>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</si>
  <si>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</si>
  <si>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</si>
  <si>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</si>
  <si>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</si>
  <si>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</si>
  <si>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</si>
  <si>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</si>
  <si>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</si>
  <si>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</si>
  <si>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</si>
  <si>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</si>
  <si>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</si>
  <si>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</si>
  <si>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</si>
  <si>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</si>
  <si>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</si>
  <si>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</si>
  <si>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</si>
  <si>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</si>
  <si>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</si>
  <si>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</si>
  <si>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</si>
  <si>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</si>
  <si>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</si>
  <si>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</si>
  <si>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</si>
  <si>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</si>
  <si>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</si>
  <si>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</si>
  <si>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</si>
  <si>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</si>
  <si>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</si>
  <si>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</si>
  <si>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</si>
  <si>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</si>
  <si>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</si>
  <si>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</si>
  <si>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</si>
  <si>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</si>
  <si>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</si>
  <si>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</si>
  <si>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</si>
  <si>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</si>
  <si>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</si>
  <si>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</si>
  <si>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</si>
  <si>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</si>
  <si>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</si>
  <si>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</si>
  <si>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</si>
  <si>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</si>
  <si>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</si>
  <si>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</si>
  <si>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</si>
  <si>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</si>
  <si>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</si>
  <si>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</si>
  <si>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</si>
  <si>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</si>
  <si>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</si>
  <si>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</si>
  <si>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</si>
  <si>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</si>
  <si>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</si>
  <si>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</si>
  <si>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</si>
  <si>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</si>
  <si>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</si>
  <si>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</si>
  <si>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</si>
  <si>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</si>
  <si>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</si>
  <si>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</si>
  <si>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</si>
  <si>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</si>
  <si>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</si>
  <si>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</si>
  <si>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</si>
  <si>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</si>
  <si>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</si>
  <si>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</si>
  <si>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</si>
  <si>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</si>
  <si>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</si>
  <si>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</si>
  <si>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</si>
  <si>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</si>
  <si>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</si>
  <si>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</si>
  <si>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</si>
  <si>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</si>
  <si>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</si>
  <si>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</si>
  <si>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</si>
  <si>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</si>
  <si>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</si>
  <si>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</si>
  <si>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</si>
  <si>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</si>
  <si>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</si>
  <si>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</si>
  <si>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</si>
  <si>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</si>
  <si>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</si>
  <si>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</si>
  <si>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</si>
  <si>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</si>
  <si>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</si>
  <si>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</si>
  <si>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</si>
  <si>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</si>
  <si>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</si>
  <si>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</si>
  <si>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</si>
  <si>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</si>
  <si>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</si>
  <si>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</si>
  <si>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</si>
  <si>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</si>
  <si>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</si>
  <si>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</si>
  <si>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</si>
  <si>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</si>
  <si>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</si>
  <si>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</si>
  <si>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</si>
  <si>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</si>
  <si>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</si>
  <si>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</si>
  <si>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</si>
  <si>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</si>
  <si>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</si>
  <si>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</si>
  <si>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</si>
  <si>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</si>
  <si>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</si>
  <si>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</si>
  <si>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</si>
  <si>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</si>
  <si>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</si>
  <si>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</si>
  <si>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</si>
  <si>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</si>
  <si>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</si>
  <si>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</si>
  <si>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</si>
  <si>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</si>
  <si>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</si>
  <si>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</si>
  <si>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</si>
  <si>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</si>
  <si>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</si>
  <si>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</si>
  <si>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</si>
  <si>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</si>
  <si>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</si>
  <si>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</si>
  <si>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</si>
  <si>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</si>
  <si>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</si>
  <si>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</si>
  <si>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</si>
  <si>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</si>
  <si>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</si>
  <si>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</si>
  <si>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</si>
  <si>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</si>
  <si>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</si>
  <si>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</si>
  <si>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</si>
  <si>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</si>
  <si>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</si>
  <si>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</si>
  <si>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</si>
  <si>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</si>
  <si>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</si>
  <si>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</si>
  <si>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</si>
  <si>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</si>
  <si>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</si>
  <si>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</si>
  <si>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</si>
  <si>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</si>
  <si>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</si>
  <si>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</si>
  <si>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</si>
  <si>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</si>
  <si>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</si>
  <si>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</si>
  <si>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</si>
  <si>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</si>
  <si>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</si>
  <si>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</si>
  <si>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</si>
  <si>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</si>
  <si>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</si>
  <si>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</si>
  <si>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</si>
  <si>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</si>
  <si>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</si>
  <si>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</si>
  <si>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</si>
  <si>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</si>
  <si>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</si>
  <si>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</si>
  <si>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</si>
  <si>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</si>
  <si>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</si>
  <si>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</si>
  <si>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</si>
  <si>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</si>
  <si>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</si>
  <si>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</si>
  <si>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</si>
  <si>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</si>
  <si>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</si>
  <si>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</si>
  <si>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</si>
  <si>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</si>
  <si>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</si>
  <si>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</si>
  <si>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</si>
  <si>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</si>
  <si>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</si>
  <si>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</si>
  <si>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</si>
  <si>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</si>
  <si>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</si>
  <si>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</si>
  <si>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</si>
  <si>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</si>
  <si>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</si>
  <si>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</si>
  <si>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</si>
  <si>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</si>
  <si>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</si>
  <si>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</si>
  <si>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</si>
  <si>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</si>
  <si>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</si>
  <si>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</si>
  <si>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</si>
  <si>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</si>
  <si>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</si>
  <si>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</si>
  <si>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</si>
  <si>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</si>
  <si>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</si>
  <si>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</si>
  <si>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</si>
  <si>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</si>
  <si>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</si>
  <si>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</si>
  <si>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</si>
  <si>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</si>
  <si>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</si>
  <si>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</si>
  <si>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</si>
  <si>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</si>
  <si>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</si>
  <si>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</si>
  <si>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</si>
  <si>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</si>
  <si>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</si>
  <si>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</si>
  <si>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</si>
  <si>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</si>
  <si>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</si>
  <si>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</si>
  <si>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</si>
  <si>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</si>
  <si>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</si>
  <si>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</si>
  <si>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</si>
  <si>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</si>
  <si>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</si>
  <si>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</si>
  <si>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</si>
  <si>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</si>
  <si>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</si>
  <si>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</si>
  <si>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</si>
  <si>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</si>
  <si>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</si>
  <si>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</si>
  <si>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</si>
  <si>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</si>
  <si>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</si>
  <si>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</si>
  <si>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</si>
  <si>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</si>
  <si>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</si>
  <si>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</si>
  <si>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</si>
  <si>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</si>
  <si>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</si>
  <si>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</si>
  <si>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</si>
  <si>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</si>
  <si>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</si>
  <si>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</si>
  <si>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</si>
  <si>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</si>
  <si>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</si>
  <si>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</si>
  <si>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</si>
  <si>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</si>
  <si>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</si>
  <si>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</si>
  <si>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</si>
  <si>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</si>
  <si>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</si>
  <si>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</si>
  <si>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</si>
  <si>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</si>
  <si>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</si>
  <si>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</si>
  <si>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</si>
  <si>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</si>
  <si>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</si>
  <si>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</si>
  <si>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</si>
  <si>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</si>
  <si>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</si>
  <si>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</si>
  <si>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</si>
  <si>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</si>
  <si>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</si>
  <si>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</si>
  <si>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</si>
  <si>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</si>
  <si>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</si>
  <si>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</si>
  <si>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</si>
  <si>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</si>
  <si>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</si>
  <si>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</si>
  <si>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</si>
  <si>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</si>
  <si>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</si>
  <si>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</si>
  <si>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</si>
  <si>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</si>
  <si>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</si>
  <si>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</si>
  <si>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</si>
  <si>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</si>
  <si>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</si>
  <si>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</si>
  <si>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</si>
  <si>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</si>
  <si>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</si>
  <si>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</si>
  <si>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</si>
  <si>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</si>
  <si>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</si>
  <si>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</si>
  <si>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</si>
  <si>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</si>
  <si>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</si>
  <si>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</si>
  <si>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</si>
  <si>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</si>
  <si>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</si>
  <si>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</si>
  <si>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</si>
  <si>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</si>
  <si>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</si>
  <si>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</si>
  <si>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</si>
  <si>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</si>
  <si>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</si>
  <si>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</si>
  <si>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</si>
  <si>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</si>
  <si>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</si>
  <si>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</si>
  <si>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</si>
  <si>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</si>
  <si>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</si>
  <si>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</si>
  <si>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</si>
  <si>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</si>
  <si>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</si>
  <si>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</si>
  <si>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</si>
  <si>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</si>
  <si>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</si>
  <si>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</si>
  <si>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</si>
  <si>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</si>
  <si>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</si>
  <si>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</si>
  <si>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</si>
  <si>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</si>
  <si>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</si>
  <si>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</si>
  <si>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</si>
  <si>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</si>
  <si>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</si>
  <si>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</si>
  <si>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</si>
  <si>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</si>
  <si>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</si>
  <si>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</si>
  <si>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</si>
  <si>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</si>
  <si>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</si>
  <si>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</si>
  <si>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</si>
  <si>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</si>
  <si>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</si>
  <si>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</si>
  <si>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</si>
  <si>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</si>
  <si>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</si>
  <si>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</si>
  <si>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</si>
  <si>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</si>
  <si>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</si>
  <si>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</si>
  <si>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</si>
  <si>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</si>
  <si>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</si>
  <si>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</si>
  <si>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</si>
  <si>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</si>
  <si>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</si>
  <si>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</si>
  <si>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</si>
  <si>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</si>
  <si>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</si>
  <si>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</si>
  <si>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</si>
  <si>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</si>
  <si>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</si>
  <si>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</si>
  <si>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</si>
  <si>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</si>
  <si>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</si>
  <si>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</si>
  <si>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</si>
  <si>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</si>
  <si>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</si>
  <si>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</si>
  <si>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</si>
  <si>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</si>
  <si>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</si>
  <si>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</si>
  <si>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</si>
  <si>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</si>
  <si>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</si>
  <si>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</si>
  <si>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</si>
  <si>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</si>
  <si>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</si>
  <si>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</si>
  <si>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</si>
  <si>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</si>
  <si>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</si>
  <si>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</si>
  <si>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</si>
  <si>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</si>
  <si>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</si>
  <si>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</si>
  <si>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</si>
  <si>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</si>
  <si>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</si>
  <si>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</si>
  <si>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</si>
  <si>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</si>
  <si>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</si>
  <si>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</si>
  <si>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</si>
  <si>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</si>
  <si>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</si>
  <si>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</si>
  <si>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</si>
  <si>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</si>
  <si>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</si>
  <si>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</si>
  <si>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</si>
  <si>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</si>
  <si>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</si>
  <si>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</si>
  <si>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</si>
  <si>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</si>
  <si>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</si>
  <si>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</si>
  <si>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</si>
  <si>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</si>
  <si>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</si>
  <si>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</si>
  <si>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</si>
  <si>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</si>
  <si>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</si>
  <si>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</si>
  <si>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</si>
  <si>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</si>
  <si>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</si>
  <si>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</si>
  <si>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</si>
  <si>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</si>
  <si>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</si>
  <si>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</si>
  <si>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</si>
  <si>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</si>
  <si>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</si>
  <si>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</si>
  <si>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</si>
  <si>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</si>
  <si>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</si>
  <si>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</si>
  <si>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</si>
  <si>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</si>
  <si>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</si>
  <si>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</si>
  <si>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</si>
  <si>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</si>
  <si>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</si>
  <si>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</si>
  <si>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</si>
  <si>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</si>
  <si>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</si>
  <si>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</si>
  <si>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</si>
  <si>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</si>
  <si>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</si>
  <si>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</si>
  <si>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</si>
  <si>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</si>
  <si>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</si>
  <si>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</si>
  <si>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</si>
  <si>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</si>
  <si>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</si>
  <si>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</si>
  <si>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</si>
  <si>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</si>
  <si>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</si>
  <si>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</si>
  <si>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</si>
  <si>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</si>
  <si>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</si>
  <si>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</si>
  <si>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</si>
  <si>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</si>
  <si>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</si>
  <si>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</si>
  <si>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</si>
  <si>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</si>
  <si>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</si>
  <si>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</si>
  <si>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</si>
  <si>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</si>
  <si>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</si>
  <si>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</si>
  <si>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</si>
  <si>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</si>
  <si>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</si>
  <si>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</si>
  <si>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</si>
  <si>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</si>
  <si>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</si>
  <si>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</si>
  <si>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</si>
  <si>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</si>
  <si>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</si>
  <si>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</si>
  <si>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</si>
  <si>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</si>
  <si>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</si>
  <si>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</si>
  <si>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</si>
  <si>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</si>
  <si>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</si>
  <si>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</si>
  <si>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</si>
  <si>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</si>
  <si>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</si>
  <si>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</si>
  <si>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</si>
  <si>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</si>
  <si>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</si>
  <si>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</si>
  <si>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</si>
  <si>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</si>
  <si>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</si>
  <si>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</si>
  <si>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</si>
  <si>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</si>
  <si>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</si>
  <si>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</si>
  <si>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</si>
  <si>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</si>
  <si>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</si>
  <si>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</si>
  <si>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</si>
  <si>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</si>
  <si>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</si>
  <si>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</si>
  <si>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</si>
  <si>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</si>
  <si>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</si>
  <si>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</si>
  <si>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</si>
  <si>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</si>
  <si>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</si>
  <si>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</si>
  <si>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</si>
  <si>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</si>
  <si>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</si>
  <si>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</si>
  <si>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</si>
  <si>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</si>
  <si>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</si>
  <si>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</si>
  <si>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</si>
  <si>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</si>
  <si>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</si>
  <si>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</si>
  <si>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</si>
  <si>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</si>
  <si>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</si>
  <si>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</si>
  <si>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</si>
  <si>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</si>
  <si>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</si>
  <si>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</si>
  <si>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</si>
  <si>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</si>
  <si>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</si>
  <si>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</si>
  <si>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</si>
  <si>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</si>
  <si>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</si>
  <si>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</si>
  <si>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</si>
  <si>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</si>
  <si>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</si>
  <si>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</si>
  <si>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</si>
  <si>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</si>
  <si>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</si>
  <si>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</si>
  <si>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</si>
  <si>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</si>
  <si>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</si>
  <si>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</si>
  <si>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</si>
  <si>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</si>
  <si>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</si>
  <si>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</si>
  <si>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</si>
  <si>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</si>
  <si>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</si>
  <si>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</si>
  <si>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</si>
  <si>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</si>
  <si>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</si>
  <si>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</si>
  <si>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</si>
  <si>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</si>
  <si>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</si>
  <si>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</si>
  <si>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</si>
  <si>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</si>
  <si>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</si>
  <si>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</si>
  <si>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</si>
  <si>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</si>
  <si>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</si>
  <si>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</si>
  <si>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</si>
  <si>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</si>
  <si>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</si>
  <si>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</si>
  <si>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</si>
  <si>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</si>
  <si>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</si>
  <si>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</si>
  <si>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</si>
  <si>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</si>
  <si>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</si>
  <si>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</si>
  <si>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</si>
  <si>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</si>
  <si>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</si>
  <si>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</si>
  <si>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</si>
  <si>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</si>
  <si>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</si>
  <si>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</si>
  <si>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</si>
  <si>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</si>
  <si>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</si>
  <si>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</si>
  <si>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</si>
  <si>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</si>
  <si>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</si>
  <si>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</si>
  <si>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</si>
  <si>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</si>
  <si>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</si>
  <si>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</si>
  <si>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</si>
  <si>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</si>
  <si>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</si>
  <si>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</si>
  <si>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</si>
  <si>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</si>
  <si>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</si>
  <si>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</si>
  <si>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</si>
  <si>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</si>
  <si>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</si>
  <si>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</si>
  <si>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</si>
  <si>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</si>
  <si>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</si>
  <si>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</si>
  <si>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</si>
  <si>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</si>
  <si>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</si>
  <si>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</si>
  <si>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</si>
  <si>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</si>
  <si>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</si>
  <si>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</si>
  <si>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</si>
  <si>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</si>
  <si>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</si>
  <si>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</si>
  <si>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</si>
  <si>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</si>
  <si>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</si>
  <si>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</si>
  <si>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</si>
  <si>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</si>
  <si>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</si>
  <si>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</si>
  <si>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</si>
  <si>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</si>
  <si>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</si>
  <si>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</si>
  <si>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</si>
  <si>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</si>
  <si>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</si>
  <si>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</si>
  <si>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</si>
  <si>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</si>
  <si>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</si>
  <si>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</si>
  <si>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</si>
  <si>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</si>
  <si>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</si>
  <si>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</si>
  <si>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</si>
  <si>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</si>
  <si>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</si>
  <si>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</si>
  <si>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</si>
  <si>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</si>
  <si>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</si>
  <si>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</si>
  <si>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</si>
  <si>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</si>
  <si>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</si>
  <si>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</si>
  <si>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</si>
  <si>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</si>
  <si>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</si>
  <si>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</si>
  <si>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</si>
  <si>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</si>
  <si>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</si>
  <si>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</si>
  <si>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</si>
  <si>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</si>
  <si>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</si>
  <si>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</si>
  <si>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</si>
  <si>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</si>
  <si>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</si>
  <si>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</si>
  <si>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</si>
  <si>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</si>
  <si>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</si>
  <si>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</si>
  <si>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</si>
  <si>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</si>
  <si>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</si>
  <si>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</si>
  <si>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</si>
  <si>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</si>
  <si>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</si>
  <si>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</si>
  <si>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</si>
  <si>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</si>
  <si>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</si>
  <si>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</si>
  <si>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</si>
  <si>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</si>
  <si>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</si>
  <si>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</si>
  <si>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</si>
  <si>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</si>
  <si>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</si>
  <si>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</si>
  <si>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</si>
  <si>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</si>
  <si>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</si>
  <si>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</si>
  <si>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</si>
  <si>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</si>
  <si>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</si>
  <si>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</si>
  <si>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</si>
  <si>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</si>
  <si>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</si>
  <si>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</si>
  <si>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</si>
  <si>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</si>
  <si>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</si>
  <si>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</si>
  <si>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</si>
  <si>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</si>
  <si>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</si>
  <si>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</si>
  <si>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</si>
  <si>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</si>
  <si>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</si>
  <si>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</si>
  <si>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</si>
  <si>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</si>
  <si>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</si>
  <si>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</si>
  <si>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</si>
  <si>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</si>
  <si>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</si>
  <si>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</si>
  <si>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</si>
  <si>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</si>
  <si>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</si>
  <si>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</si>
  <si>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</si>
  <si>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</si>
  <si>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</si>
  <si>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</si>
  <si>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</si>
  <si>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</si>
  <si>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</si>
  <si>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</si>
  <si>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</si>
  <si>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</si>
  <si>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</si>
  <si>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</si>
  <si>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</si>
  <si>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</si>
  <si>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</si>
  <si>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</si>
  <si>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</si>
  <si>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</si>
  <si>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</si>
  <si>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</si>
  <si>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</si>
  <si>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</si>
  <si>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</si>
  <si>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</si>
  <si>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</si>
  <si>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</si>
  <si>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</si>
  <si>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</si>
  <si>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</si>
  <si>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</si>
  <si>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</si>
  <si>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</si>
  <si>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</si>
  <si>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</si>
  <si>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</si>
  <si>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</si>
  <si>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</si>
  <si>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</si>
  <si>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</si>
  <si>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</si>
  <si>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</si>
  <si>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</si>
  <si>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</si>
  <si>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</si>
  <si>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</si>
  <si>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</si>
  <si>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</si>
  <si>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</si>
  <si>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</si>
  <si>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</si>
  <si>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</si>
  <si>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</si>
  <si>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</si>
  <si>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</si>
  <si>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</si>
  <si>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</si>
  <si>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</si>
  <si>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</si>
  <si>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</si>
  <si>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</si>
  <si>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</si>
  <si>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</si>
  <si>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</si>
  <si>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</si>
  <si>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</si>
  <si>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</si>
  <si>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</si>
  <si>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</si>
  <si>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</si>
  <si>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</si>
  <si>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</si>
  <si>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</si>
  <si>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</si>
  <si>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</si>
  <si>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</si>
  <si>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</si>
  <si>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</si>
  <si>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</si>
  <si>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</si>
  <si>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</si>
  <si>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</si>
  <si>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</si>
  <si>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</si>
  <si>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</si>
  <si>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</si>
  <si>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</si>
  <si>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</si>
  <si>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</si>
  <si>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</si>
  <si>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</si>
  <si>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</si>
  <si>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</si>
  <si>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</si>
  <si>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</si>
  <si>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</si>
  <si>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</si>
  <si>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</si>
  <si>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</si>
  <si>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</si>
  <si>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</si>
  <si>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</si>
  <si>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</si>
  <si>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</si>
  <si>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</si>
  <si>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</si>
  <si>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</si>
  <si>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</si>
  <si>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</si>
  <si>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</si>
  <si>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</si>
  <si>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</si>
  <si>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</si>
  <si>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</si>
  <si>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</si>
  <si>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</si>
  <si>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</si>
  <si>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</si>
  <si>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</si>
  <si>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</si>
  <si>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</si>
  <si>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</si>
  <si>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</si>
  <si>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</si>
  <si>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</si>
  <si>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</si>
  <si>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</si>
  <si>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</si>
  <si>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</si>
  <si>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</si>
  <si>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</si>
  <si>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</si>
  <si>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</si>
  <si>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</si>
  <si>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</si>
  <si>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</si>
  <si>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</si>
  <si>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</si>
  <si>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</si>
  <si>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</si>
  <si>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</si>
  <si>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</si>
  <si>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</si>
  <si>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</si>
  <si>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</si>
  <si>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</si>
  <si>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</si>
  <si>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</si>
  <si>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</si>
  <si>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</si>
  <si>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</si>
  <si>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</si>
  <si>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</si>
  <si>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</si>
  <si>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</si>
  <si>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</si>
  <si>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</si>
  <si>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</si>
  <si>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</si>
  <si>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</si>
  <si>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</si>
  <si>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</si>
  <si>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</si>
  <si>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</si>
  <si>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</si>
  <si>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</si>
  <si>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</si>
  <si>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</si>
  <si>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</si>
  <si>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</si>
  <si>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</si>
  <si>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</si>
  <si>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</si>
  <si>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</si>
  <si>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</si>
  <si>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</si>
  <si>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</si>
  <si>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</si>
  <si>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</si>
  <si>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</si>
  <si>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</si>
  <si>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</si>
  <si>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</si>
  <si>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</si>
  <si>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</si>
  <si>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</si>
  <si>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</si>
  <si>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</si>
  <si>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</si>
  <si>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</si>
  <si>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</si>
  <si>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</si>
  <si>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</si>
  <si>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</si>
  <si>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</si>
  <si>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</si>
  <si>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</si>
  <si>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</si>
  <si>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</si>
  <si>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</si>
  <si>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</si>
  <si>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</si>
  <si>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</si>
  <si>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</si>
  <si>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</si>
  <si>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</si>
  <si>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</si>
  <si>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</si>
  <si>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</si>
  <si>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</si>
  <si>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</si>
  <si>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</si>
  <si>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</si>
  <si>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</si>
  <si>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</si>
  <si>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</si>
  <si>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</si>
  <si>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</si>
  <si>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</si>
  <si>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</si>
  <si>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</si>
  <si>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</si>
  <si>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</si>
  <si>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</si>
  <si>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</si>
  <si>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</si>
  <si>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</si>
  <si>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</si>
  <si>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</si>
  <si>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</si>
  <si>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</si>
  <si>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</si>
  <si>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</si>
  <si>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</si>
  <si>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</si>
  <si>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</si>
  <si>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</si>
  <si>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</si>
  <si>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</si>
  <si>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</si>
  <si>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</si>
  <si>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</si>
  <si>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</si>
  <si>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</si>
  <si>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</si>
  <si>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</si>
  <si>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</si>
  <si>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</si>
  <si>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</si>
  <si>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</si>
  <si>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</si>
  <si>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</si>
  <si>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</si>
  <si>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</si>
  <si>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</si>
  <si>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</si>
  <si>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</si>
  <si>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</si>
  <si>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</si>
  <si>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</si>
  <si>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</si>
  <si>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</si>
  <si>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</si>
  <si>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</si>
  <si>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</si>
  <si>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</si>
  <si>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</si>
  <si>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</si>
  <si>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</si>
  <si>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</si>
  <si>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</si>
  <si>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</si>
  <si>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</si>
  <si>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</si>
  <si>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</si>
  <si>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</si>
  <si>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</si>
  <si>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</si>
  <si>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</si>
  <si>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</si>
  <si>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</si>
  <si>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</si>
  <si>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</si>
  <si>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</si>
  <si>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</si>
  <si>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</si>
  <si>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</si>
  <si>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</si>
  <si>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</si>
  <si>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</si>
  <si>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</si>
  <si>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</si>
  <si>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</si>
  <si>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</si>
  <si>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</si>
  <si>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</si>
  <si>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</si>
  <si>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</si>
  <si>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</si>
  <si>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</si>
  <si>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</si>
  <si>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</si>
  <si>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</si>
  <si>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</si>
  <si>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</si>
  <si>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</si>
  <si>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</si>
  <si>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</si>
  <si>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</si>
  <si>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</si>
  <si>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</si>
  <si>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</si>
  <si>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</si>
  <si>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</si>
  <si>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</si>
  <si>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</si>
  <si>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</si>
  <si>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</si>
  <si>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</si>
  <si>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</si>
  <si>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</si>
  <si>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</si>
  <si>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</si>
  <si>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</si>
  <si>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</si>
  <si>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</si>
  <si>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</si>
  <si>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</si>
  <si>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</si>
  <si>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</si>
  <si>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</si>
  <si>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</si>
  <si>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</si>
  <si>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</si>
  <si>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</si>
  <si>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</si>
  <si>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</si>
  <si>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</si>
  <si>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</si>
  <si>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</si>
  <si>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</si>
  <si>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</si>
  <si>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</si>
  <si>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</si>
  <si>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</si>
  <si>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</si>
  <si>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</si>
  <si>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</si>
  <si>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</si>
  <si>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</si>
  <si>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</si>
  <si>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</si>
  <si>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</si>
  <si>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</si>
  <si>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</si>
  <si>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</si>
  <si>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</si>
  <si>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</si>
  <si>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</si>
  <si>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</si>
  <si>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</si>
  <si>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</si>
  <si>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</si>
  <si>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</si>
  <si>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</si>
  <si>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</si>
  <si>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</si>
  <si>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</si>
  <si>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</si>
  <si>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</si>
  <si>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</si>
  <si>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</si>
  <si>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</si>
  <si>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</si>
  <si>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</si>
  <si>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</si>
  <si>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</si>
  <si>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</si>
  <si>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</si>
  <si>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</si>
  <si>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</si>
  <si>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</si>
  <si>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</si>
  <si>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</si>
  <si>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</si>
  <si>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</si>
  <si>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</si>
  <si>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</si>
  <si>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</si>
  <si>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</si>
  <si>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</si>
  <si>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</si>
  <si>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</si>
  <si>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</si>
  <si>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</si>
  <si>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</si>
  <si>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</si>
  <si>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</si>
  <si>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</si>
  <si>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</si>
  <si>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</si>
  <si>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</si>
  <si>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</si>
  <si>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</si>
  <si>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</si>
  <si>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</si>
  <si>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</si>
  <si>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</si>
  <si>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</si>
  <si>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</si>
  <si>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</si>
  <si>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</si>
  <si>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</si>
  <si>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</si>
  <si>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</si>
  <si>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</si>
  <si>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</si>
  <si>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</si>
  <si>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</si>
  <si>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</si>
  <si>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</si>
  <si>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</si>
  <si>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</si>
  <si>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</si>
  <si>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</si>
  <si>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</si>
  <si>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</si>
  <si>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</si>
  <si>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</si>
  <si>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</si>
  <si>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</si>
  <si>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</si>
  <si>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</si>
  <si>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</si>
  <si>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</si>
  <si>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</si>
  <si>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</si>
  <si>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</si>
  <si>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</si>
  <si>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</si>
  <si>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</si>
  <si>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</si>
  <si>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</si>
  <si>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</si>
  <si>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</si>
  <si>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</si>
  <si>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</si>
  <si>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</si>
  <si>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</si>
  <si>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</si>
  <si>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</si>
  <si>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</si>
  <si>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</si>
  <si>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</si>
  <si>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</si>
  <si>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</si>
  <si>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</si>
  <si>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</si>
  <si>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</si>
  <si>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</si>
  <si>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</si>
  <si>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</si>
  <si>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</si>
  <si>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</si>
  <si>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</si>
  <si>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</si>
  <si>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</si>
  <si>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</si>
  <si>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</si>
  <si>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</si>
  <si>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</si>
  <si>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</si>
  <si>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</si>
  <si>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</si>
  <si>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</si>
  <si>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</si>
  <si>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</si>
  <si>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</si>
  <si>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</si>
  <si>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</si>
  <si>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</si>
  <si>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</si>
  <si>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</si>
  <si>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</si>
  <si>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</si>
  <si>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</si>
  <si>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</si>
  <si>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</si>
  <si>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</si>
  <si>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</si>
  <si>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</si>
  <si>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</si>
  <si>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</si>
  <si>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</si>
  <si>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</si>
  <si>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</si>
  <si>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</si>
  <si>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</si>
  <si>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</si>
  <si>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</si>
  <si>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</si>
  <si>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</si>
  <si>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</si>
  <si>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</si>
  <si>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</si>
  <si>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</si>
  <si>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</si>
  <si>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</si>
  <si>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</si>
  <si>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</si>
  <si>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</si>
  <si>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</si>
  <si>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</si>
  <si>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</si>
  <si>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</si>
  <si>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</si>
  <si>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</si>
  <si>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</si>
  <si>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</si>
  <si>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</si>
  <si>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</si>
  <si>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</si>
  <si>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</si>
  <si>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</si>
  <si>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</si>
  <si>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</si>
  <si>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</si>
  <si>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</si>
  <si>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</si>
  <si>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</si>
  <si>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</si>
  <si>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</si>
  <si>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</si>
  <si>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</si>
  <si>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</si>
  <si>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</si>
  <si>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</si>
  <si>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</si>
  <si>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</si>
  <si>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</si>
  <si>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</si>
  <si>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</si>
  <si>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</si>
  <si>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</si>
  <si>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</si>
  <si>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</si>
  <si>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</si>
  <si>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</si>
  <si>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</si>
  <si>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</si>
  <si>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</si>
  <si>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</si>
  <si>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</si>
  <si>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</si>
  <si>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</si>
  <si>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</si>
  <si>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</si>
  <si>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</si>
  <si>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</si>
  <si>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</si>
  <si>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</si>
  <si>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</si>
  <si>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</si>
  <si>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</si>
  <si>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</si>
  <si>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</si>
  <si>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</si>
  <si>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</si>
  <si>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</si>
  <si>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</si>
  <si>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</si>
  <si>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</si>
  <si>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</si>
  <si>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</si>
  <si>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</si>
  <si>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</si>
  <si>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</si>
  <si>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</si>
  <si>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</si>
  <si>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</si>
  <si>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</si>
  <si>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</si>
  <si>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</si>
  <si>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</si>
  <si>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</si>
  <si>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</si>
  <si>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</si>
  <si>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</si>
  <si>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</si>
  <si>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</si>
  <si>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</si>
  <si>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</si>
  <si>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</si>
  <si>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</si>
  <si>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</si>
  <si>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</si>
  <si>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</si>
  <si>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</si>
  <si>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</si>
  <si>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</si>
  <si>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</si>
  <si>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</si>
  <si>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</si>
  <si>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</si>
  <si>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</si>
  <si>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</si>
  <si>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</si>
  <si>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</si>
  <si>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</si>
  <si>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</si>
  <si>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</si>
  <si>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</si>
  <si>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</si>
  <si>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</si>
  <si>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</si>
  <si>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</si>
  <si>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</si>
  <si>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</si>
  <si>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</si>
  <si>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</si>
  <si>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</si>
  <si>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</si>
  <si>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</si>
  <si>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</si>
  <si>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</si>
  <si>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</si>
  <si>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</si>
  <si>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</si>
  <si>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</si>
  <si>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</si>
  <si>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</si>
  <si>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</si>
  <si>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</si>
  <si>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</si>
  <si>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</si>
  <si>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</si>
  <si>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</si>
  <si>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</si>
  <si>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</si>
  <si>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</si>
  <si>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</si>
  <si>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</si>
  <si>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</si>
  <si>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</si>
  <si>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</si>
  <si>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</si>
  <si>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</si>
  <si>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</si>
  <si>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</si>
  <si>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</si>
  <si>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</si>
  <si>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</si>
  <si>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</si>
  <si>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</si>
  <si>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</si>
  <si>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</si>
  <si>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</si>
  <si>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</si>
  <si>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</si>
  <si>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</si>
  <si>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</si>
  <si>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</si>
  <si>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</si>
  <si>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</si>
  <si>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</si>
  <si>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</si>
  <si>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</si>
  <si>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</si>
  <si>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</si>
  <si>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</si>
  <si>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</si>
  <si>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</si>
  <si>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</si>
  <si>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</si>
  <si>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</si>
  <si>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</si>
  <si>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</si>
  <si>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</si>
  <si>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</si>
  <si>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</si>
  <si>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</si>
  <si>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</si>
  <si>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</si>
  <si>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</si>
  <si>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</si>
  <si>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</si>
  <si>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</si>
  <si>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</si>
  <si>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</si>
  <si>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</si>
  <si>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</si>
  <si>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</si>
  <si>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</si>
  <si>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</si>
  <si>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</si>
  <si>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</si>
  <si>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</si>
  <si>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</si>
  <si>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</si>
  <si>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</si>
  <si>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</si>
  <si>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</si>
  <si>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</si>
  <si>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</si>
  <si>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</si>
  <si>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</si>
  <si>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</si>
  <si>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</si>
  <si>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</si>
  <si>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</si>
  <si>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</si>
  <si>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</si>
  <si>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</si>
  <si>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</si>
  <si>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</si>
  <si>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</si>
  <si>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</si>
  <si>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</si>
  <si>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</si>
  <si>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</si>
  <si>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</si>
  <si>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</si>
  <si>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</si>
  <si>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</si>
  <si>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</si>
  <si>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</si>
  <si>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</si>
  <si>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</si>
  <si>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</si>
  <si>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</si>
  <si>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</si>
  <si>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</si>
  <si>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</si>
  <si>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</si>
  <si>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</si>
  <si>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</si>
  <si>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</si>
  <si>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</si>
  <si>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</si>
  <si>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</si>
  <si>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</si>
  <si>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</si>
  <si>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</si>
  <si>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</si>
  <si>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</si>
  <si>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</si>
  <si>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</si>
  <si>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</si>
  <si>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</si>
  <si>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</si>
  <si>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</si>
  <si>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</si>
  <si>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</si>
  <si>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</si>
  <si>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</si>
  <si>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</si>
  <si>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</si>
  <si>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</si>
  <si>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</si>
  <si>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</si>
  <si>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</si>
  <si>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</si>
  <si>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</si>
  <si>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</si>
  <si>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</si>
  <si>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</si>
  <si>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</si>
  <si>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</si>
  <si>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</si>
  <si>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</si>
  <si>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</si>
  <si>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</si>
  <si>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</si>
  <si>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</si>
  <si>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</si>
  <si>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</si>
  <si>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</si>
  <si>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</si>
  <si>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</si>
  <si>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</si>
  <si>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</si>
  <si>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</si>
  <si>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</si>
  <si>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</si>
  <si>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</si>
  <si>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</si>
  <si>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</si>
  <si>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</si>
  <si>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</si>
  <si>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</si>
  <si>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</si>
  <si>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</si>
  <si>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</si>
  <si>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</si>
  <si>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</si>
  <si>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</si>
  <si>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</si>
  <si>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</si>
  <si>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</si>
  <si>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</si>
  <si>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</si>
  <si>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</si>
  <si>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</si>
  <si>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</si>
  <si>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</si>
  <si>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</si>
  <si>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</si>
  <si>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</si>
  <si>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</si>
  <si>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</si>
  <si>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</si>
  <si>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</si>
  <si>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</si>
  <si>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</si>
  <si>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</si>
  <si>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</si>
  <si>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</si>
  <si>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</si>
  <si>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</si>
  <si>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</si>
  <si>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</si>
  <si>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</si>
  <si>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</si>
  <si>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</si>
  <si>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</si>
  <si>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</si>
  <si>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</si>
  <si>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</si>
  <si>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</si>
  <si>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</si>
  <si>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</si>
  <si>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</si>
  <si>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</si>
  <si>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</si>
  <si>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</si>
  <si>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</si>
  <si>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</si>
  <si>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</si>
  <si>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</si>
  <si>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</si>
  <si>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</si>
  <si>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</si>
  <si>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</si>
  <si>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</si>
  <si>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</si>
  <si>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</si>
  <si>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</si>
  <si>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</si>
  <si>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</si>
  <si>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</si>
  <si>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</si>
  <si>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</si>
  <si>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</si>
  <si>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</si>
  <si>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</si>
  <si>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</si>
  <si>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</si>
  <si>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</si>
  <si>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</si>
  <si>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</si>
  <si>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</si>
  <si>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</si>
  <si>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</si>
  <si>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</si>
  <si>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</si>
  <si>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</si>
  <si>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</si>
  <si>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</si>
  <si>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</si>
  <si>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</si>
  <si>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</si>
  <si>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</si>
  <si>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</si>
  <si>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</si>
  <si>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</si>
  <si>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</si>
  <si>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</si>
  <si>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</si>
  <si>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</si>
  <si>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</si>
  <si>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</si>
  <si>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</si>
  <si>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</si>
  <si>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</si>
  <si>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</si>
  <si>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</si>
  <si>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</si>
  <si>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</si>
  <si>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</si>
  <si>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</si>
  <si>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</si>
  <si>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</si>
  <si>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</si>
  <si>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</si>
  <si>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</si>
  <si>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</si>
  <si>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</si>
  <si>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</si>
  <si>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</si>
  <si>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</si>
  <si>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</si>
  <si>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</si>
  <si>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</si>
  <si>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</si>
  <si>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</si>
  <si>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</si>
  <si>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</si>
  <si>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</si>
  <si>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</si>
  <si>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</si>
  <si>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</si>
  <si>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</si>
  <si>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</si>
  <si>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</si>
  <si>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</si>
  <si>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</si>
  <si>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</si>
  <si>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</si>
  <si>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</si>
  <si>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</si>
  <si>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</si>
  <si>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</si>
  <si>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</si>
  <si>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</si>
  <si>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</si>
  <si>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</si>
  <si>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</si>
  <si>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</si>
  <si>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</si>
  <si>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</si>
  <si>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</si>
  <si>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</si>
  <si>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</si>
  <si>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</si>
  <si>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</si>
  <si>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</si>
  <si>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</si>
  <si>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</si>
  <si>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</si>
  <si>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</si>
  <si>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</si>
  <si>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</si>
  <si>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</si>
  <si>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</si>
  <si>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</si>
  <si>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</si>
  <si>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</si>
  <si>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</si>
  <si>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</si>
  <si>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</si>
  <si>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</si>
  <si>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</si>
  <si>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</si>
  <si>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</si>
  <si>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</si>
  <si>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</si>
  <si>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</si>
  <si>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</si>
  <si>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</si>
  <si>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</si>
  <si>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</si>
  <si>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</si>
  <si>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</si>
  <si>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</si>
  <si>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</si>
  <si>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</si>
  <si>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</si>
  <si>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</si>
  <si>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</si>
  <si>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</si>
  <si>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</si>
  <si>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</si>
  <si>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</si>
  <si>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</si>
  <si>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</si>
  <si>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</si>
  <si>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</si>
  <si>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</si>
  <si>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</si>
  <si>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</si>
  <si>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</si>
  <si>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</si>
  <si>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</si>
  <si>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</si>
  <si>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</si>
  <si>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</si>
  <si>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</si>
  <si>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</si>
  <si>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</si>
  <si>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</si>
  <si>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</si>
  <si>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</si>
  <si>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</si>
  <si>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</si>
  <si>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</si>
  <si>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</si>
  <si>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</si>
  <si>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</si>
  <si>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</si>
  <si>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</si>
  <si>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</si>
  <si>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</si>
  <si>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</si>
  <si>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</si>
  <si>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</si>
  <si>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</si>
  <si>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</si>
  <si>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</si>
  <si>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</si>
  <si>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</si>
  <si>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</si>
  <si>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</si>
  <si>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</si>
  <si>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</si>
  <si>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</si>
  <si>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</si>
  <si>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</si>
  <si>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</si>
  <si>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</si>
  <si>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</si>
  <si>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</si>
  <si>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</si>
  <si>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</si>
  <si>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</si>
  <si>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</si>
  <si>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</si>
  <si>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</si>
  <si>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</si>
  <si>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</si>
  <si>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</si>
  <si>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</si>
  <si>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</si>
  <si>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</si>
  <si>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</si>
  <si>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</si>
  <si>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</si>
  <si>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</si>
  <si>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</si>
  <si>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</si>
  <si>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</si>
  <si>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</si>
  <si>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</si>
  <si>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</si>
  <si>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</si>
  <si>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</si>
  <si>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</si>
  <si>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</si>
  <si>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</si>
  <si>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</si>
  <si>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</si>
  <si>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</si>
  <si>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</si>
  <si>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</si>
  <si>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</si>
  <si>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</si>
  <si>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</si>
  <si>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</si>
  <si>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</si>
  <si>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</si>
  <si>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</si>
  <si>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</si>
  <si>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</si>
  <si>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</si>
  <si>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</si>
  <si>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</si>
  <si>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</si>
  <si>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</si>
  <si>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</si>
  <si>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</si>
  <si>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</si>
  <si>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</si>
  <si>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</si>
  <si>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</si>
  <si>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</si>
  <si>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</si>
  <si>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</si>
  <si>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</si>
  <si>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</si>
  <si>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</si>
  <si>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</si>
  <si>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</si>
  <si>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</si>
  <si>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</si>
  <si>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</si>
  <si>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</si>
  <si>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</si>
  <si>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</si>
  <si>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</si>
  <si>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</si>
  <si>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</si>
  <si>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</si>
  <si>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</si>
  <si>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</si>
  <si>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</si>
  <si>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</si>
  <si>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</si>
  <si>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</si>
  <si>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</si>
  <si>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</si>
  <si>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</si>
  <si>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</si>
  <si>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</si>
  <si>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</si>
  <si>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</si>
  <si>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</si>
  <si>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</si>
  <si>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</si>
  <si>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</si>
  <si>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</si>
  <si>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</si>
  <si>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</si>
  <si>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</si>
  <si>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</si>
  <si>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</si>
  <si>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</si>
  <si>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</si>
  <si>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</si>
  <si>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</si>
  <si>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</si>
  <si>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</si>
  <si>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</si>
  <si>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</si>
  <si>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</si>
  <si>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</si>
  <si>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</si>
  <si>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</si>
  <si>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</si>
  <si>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</si>
  <si>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</si>
  <si>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</si>
  <si>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</si>
  <si>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</si>
  <si>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</si>
  <si>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</si>
  <si>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</si>
  <si>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</si>
  <si>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</si>
  <si>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</si>
  <si>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</si>
  <si>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</si>
  <si>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</si>
  <si>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</si>
  <si>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</si>
  <si>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</si>
  <si>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</si>
  <si>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</si>
  <si>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</si>
  <si>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</si>
  <si>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</si>
  <si>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</si>
  <si>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</si>
  <si>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</si>
  <si>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</si>
  <si>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</si>
  <si>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</si>
  <si>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</si>
  <si>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</si>
  <si>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</si>
  <si>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</si>
  <si>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</si>
  <si>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</si>
  <si>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</si>
  <si>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</si>
  <si>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</si>
  <si>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</si>
  <si>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</si>
  <si>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</si>
  <si>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</si>
  <si>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</si>
  <si>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</si>
  <si>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</si>
  <si>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</si>
  <si>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</si>
  <si>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</si>
  <si>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</si>
  <si>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</si>
  <si>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</si>
  <si>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</si>
  <si>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</si>
  <si>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</si>
  <si>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</si>
  <si>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</si>
  <si>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</si>
  <si>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</si>
  <si>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</si>
  <si>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</si>
  <si>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</si>
  <si>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</si>
  <si>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</si>
  <si>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</si>
  <si>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</si>
  <si>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</si>
  <si>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</si>
  <si>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</si>
  <si>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</si>
  <si>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</si>
  <si>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</si>
  <si>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</si>
  <si>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</si>
  <si>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</si>
  <si>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</si>
  <si>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</si>
  <si>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</si>
  <si>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</si>
  <si>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</si>
  <si>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</si>
  <si>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</si>
  <si>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</si>
  <si>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</si>
  <si>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</si>
  <si>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</si>
  <si>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</si>
  <si>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</si>
  <si>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</si>
  <si>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</si>
  <si>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</si>
  <si>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</si>
  <si>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</si>
  <si>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</si>
  <si>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</si>
  <si>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</si>
  <si>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</si>
  <si>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</si>
  <si>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</si>
  <si>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</si>
  <si>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</si>
  <si>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</si>
  <si>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</si>
  <si>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</si>
  <si>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</si>
  <si>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</si>
  <si>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</si>
  <si>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</si>
  <si>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</si>
  <si>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</si>
  <si>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</si>
  <si>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</si>
  <si>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</si>
  <si>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</si>
  <si>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</si>
  <si>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</si>
  <si>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</si>
  <si>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</si>
  <si>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</si>
  <si>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</si>
  <si>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</si>
  <si>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</si>
  <si>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</si>
  <si>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</si>
  <si>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</si>
  <si>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</si>
  <si>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</si>
  <si>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</si>
  <si>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</si>
  <si>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</si>
  <si>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</si>
  <si>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</si>
  <si>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</si>
  <si>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</si>
  <si>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</si>
  <si>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</si>
  <si>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</si>
  <si>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</si>
  <si>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</si>
  <si>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</si>
  <si>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</si>
  <si>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</si>
  <si>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</si>
  <si>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</si>
  <si>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</si>
  <si>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</si>
  <si>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</si>
  <si>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</si>
  <si>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</si>
  <si>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</si>
  <si>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</si>
  <si>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</si>
  <si>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</si>
  <si>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</si>
  <si>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</si>
  <si>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</si>
  <si>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</si>
  <si>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</si>
  <si>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</si>
  <si>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</si>
  <si>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</si>
  <si>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</si>
  <si>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</si>
  <si>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</si>
  <si>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</si>
  <si>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</si>
  <si>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</si>
  <si>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</si>
  <si>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</si>
  <si>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</si>
  <si>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</si>
  <si>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</si>
  <si>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</si>
  <si>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</si>
  <si>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</si>
  <si>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</si>
  <si>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</si>
  <si>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</si>
  <si>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</si>
  <si>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</si>
  <si>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</si>
  <si>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</si>
  <si>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</si>
  <si>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</si>
  <si>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</si>
  <si>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</si>
  <si>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</si>
  <si>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</si>
  <si>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</si>
  <si>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</si>
  <si>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</si>
  <si>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</si>
  <si>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</si>
  <si>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</si>
  <si>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</si>
  <si>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</si>
  <si>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</si>
  <si>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</si>
  <si>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</si>
  <si>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</si>
  <si>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</si>
  <si>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</si>
  <si>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</si>
  <si>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</si>
  <si>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</si>
  <si>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</si>
  <si>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</si>
  <si>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</si>
  <si>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</si>
  <si>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</si>
  <si>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</si>
  <si>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</si>
  <si>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</si>
  <si>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</si>
  <si>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</si>
  <si>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</si>
  <si>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</si>
  <si>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</si>
  <si>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</si>
  <si>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</si>
  <si>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</si>
  <si>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</si>
  <si>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</si>
  <si>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</si>
  <si>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</si>
  <si>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</si>
  <si>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</si>
  <si>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</si>
  <si>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</si>
  <si>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</si>
  <si>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</si>
  <si>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</si>
  <si>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</si>
  <si>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</si>
  <si>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</si>
  <si>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</si>
  <si>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</si>
  <si>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</si>
  <si>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</si>
  <si>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</si>
  <si>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</si>
  <si>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</si>
  <si>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</si>
  <si>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</si>
  <si>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</si>
  <si>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</si>
  <si>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</si>
  <si>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</si>
  <si>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</si>
  <si>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</si>
  <si>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</si>
  <si>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</si>
  <si>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</si>
  <si>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</si>
  <si>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</si>
  <si>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</si>
  <si>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</si>
  <si>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</si>
  <si>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</si>
  <si>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</si>
  <si>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</si>
  <si>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</si>
  <si>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</si>
  <si>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</si>
  <si>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</si>
  <si>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</si>
  <si>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</si>
  <si>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</si>
  <si>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</si>
  <si>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</si>
  <si>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</si>
  <si>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</si>
  <si>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</si>
  <si>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</si>
  <si>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</si>
  <si>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</si>
  <si>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</si>
  <si>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</si>
  <si>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</si>
  <si>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</si>
  <si>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</si>
  <si>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</si>
  <si>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</si>
  <si>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</si>
  <si>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</si>
  <si>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</si>
  <si>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</si>
  <si>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</si>
  <si>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</si>
  <si>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</si>
  <si>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</si>
  <si>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</si>
  <si>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</si>
  <si>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</si>
  <si>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</si>
  <si>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</si>
  <si>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</si>
  <si>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</si>
  <si>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</si>
  <si>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</si>
  <si>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</si>
  <si>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</si>
  <si>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</si>
  <si>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</si>
  <si>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</si>
  <si>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</si>
  <si>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</si>
  <si>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</si>
  <si>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</si>
  <si>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</si>
  <si>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</si>
  <si>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</si>
  <si>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</si>
  <si>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</si>
  <si>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</si>
  <si>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</si>
  <si>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</si>
  <si>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</si>
  <si>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</si>
  <si>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</si>
  <si>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</si>
  <si>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</si>
  <si>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</si>
  <si>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</si>
  <si>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</si>
  <si>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</si>
  <si>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</si>
  <si>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</si>
  <si>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</si>
  <si>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</si>
  <si>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</si>
  <si>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</si>
  <si>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</si>
  <si>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</si>
  <si>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</si>
  <si>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</si>
  <si>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</si>
  <si>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</si>
  <si>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</si>
  <si>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</si>
  <si>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</si>
  <si>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</si>
  <si>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</si>
  <si>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</si>
  <si>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</si>
  <si>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</si>
  <si>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</si>
  <si>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</si>
  <si>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</si>
  <si>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</si>
  <si>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</si>
  <si>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</si>
  <si>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</si>
  <si>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</si>
  <si>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</si>
  <si>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</si>
  <si>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</si>
  <si>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</si>
  <si>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</si>
  <si>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</si>
  <si>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</si>
  <si>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</si>
  <si>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</si>
  <si>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</si>
  <si>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</si>
  <si>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</si>
  <si>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</si>
  <si>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</si>
  <si>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</si>
  <si>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</si>
  <si>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</si>
  <si>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</si>
  <si>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</si>
  <si>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</si>
  <si>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</si>
  <si>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</si>
  <si>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</si>
  <si>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</si>
  <si>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</si>
  <si>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</si>
  <si>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</si>
  <si>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</si>
  <si>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</si>
  <si>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</si>
  <si>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</si>
  <si>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</si>
  <si>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</si>
  <si>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</si>
  <si>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</si>
  <si>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</si>
  <si>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</si>
  <si>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</si>
  <si>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</si>
  <si>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</si>
  <si>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</si>
  <si>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</si>
  <si>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</si>
  <si>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</si>
  <si>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</si>
  <si>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</si>
  <si>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</si>
  <si>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</si>
  <si>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</si>
  <si>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</si>
  <si>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</si>
  <si>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</si>
  <si>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</si>
  <si>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</si>
  <si>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</si>
  <si>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</si>
  <si>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</si>
  <si>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</si>
  <si>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</si>
  <si>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</si>
  <si>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</si>
  <si>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</si>
  <si>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</si>
  <si>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</si>
  <si>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</si>
  <si>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</si>
  <si>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</si>
  <si>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</si>
  <si>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</si>
  <si>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</si>
  <si>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</si>
  <si>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</si>
  <si>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</si>
  <si>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</si>
  <si>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</si>
  <si>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</si>
  <si>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</si>
  <si>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</si>
  <si>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</si>
  <si>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</si>
  <si>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</si>
  <si>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</si>
  <si>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</si>
  <si>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</si>
  <si>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</si>
  <si>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</si>
  <si>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</si>
  <si>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</si>
  <si>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</si>
  <si>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</si>
  <si>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</si>
  <si>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</si>
  <si>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</si>
  <si>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</si>
  <si>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</si>
  <si>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</si>
  <si>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</si>
  <si>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</si>
  <si>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</si>
  <si>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</si>
  <si>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</si>
  <si>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</si>
  <si>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</si>
  <si>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</si>
  <si>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</si>
  <si>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</si>
  <si>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</si>
  <si>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</si>
  <si>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</si>
  <si>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</si>
  <si>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</si>
  <si>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</si>
  <si>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</si>
  <si>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</si>
  <si>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</si>
  <si>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</si>
  <si>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</si>
  <si>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</si>
  <si>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</si>
  <si>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</si>
  <si>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</si>
  <si>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</si>
  <si>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</si>
  <si>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</si>
  <si>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</si>
  <si>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</si>
  <si>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</si>
  <si>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</si>
  <si>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</si>
  <si>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</si>
  <si>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</si>
  <si>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</si>
  <si>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</si>
  <si>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</si>
  <si>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</si>
  <si>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</si>
  <si>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</si>
  <si>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</si>
  <si>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</si>
  <si>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</si>
  <si>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</si>
  <si>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</si>
  <si>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</si>
  <si>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</si>
  <si>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</si>
  <si>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</si>
  <si>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</si>
  <si>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</si>
  <si>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</si>
  <si>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</si>
  <si>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</si>
  <si>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</si>
  <si>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</si>
  <si>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</si>
  <si>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</si>
  <si>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</si>
  <si>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</si>
  <si>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</si>
  <si>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</si>
  <si>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</si>
  <si>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</si>
  <si>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</si>
  <si>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</si>
  <si>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</si>
  <si>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</si>
  <si>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</si>
  <si>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</si>
  <si>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</si>
  <si>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</si>
  <si>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</si>
  <si>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</si>
  <si>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</si>
  <si>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</si>
  <si>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</si>
  <si>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</si>
  <si>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</si>
  <si>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</si>
  <si>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</si>
  <si>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</si>
  <si>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</si>
  <si>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</si>
  <si>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</si>
  <si>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</si>
  <si>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</si>
  <si>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</si>
  <si>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</si>
  <si>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</si>
  <si>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</si>
  <si>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</si>
  <si>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</si>
  <si>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</si>
  <si>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</si>
  <si>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</si>
  <si>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</si>
  <si>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</si>
  <si>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</si>
  <si>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</si>
  <si>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</si>
  <si>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</si>
  <si>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</si>
  <si>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</si>
  <si>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</si>
  <si>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</si>
  <si>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</si>
  <si>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</si>
  <si>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</si>
  <si>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</si>
  <si>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</si>
  <si>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</si>
  <si>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</si>
  <si>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</si>
  <si>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</si>
  <si>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</si>
  <si>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</si>
  <si>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</si>
  <si>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</si>
  <si>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</si>
  <si>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</si>
  <si>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</si>
  <si>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</si>
  <si>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</si>
  <si>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</si>
  <si>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</si>
  <si>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</si>
  <si>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</si>
  <si>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</si>
  <si>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</si>
  <si>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</si>
  <si>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</si>
  <si>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</si>
  <si>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</si>
  <si>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</si>
  <si>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</si>
  <si>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</si>
  <si>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</si>
  <si>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</si>
  <si>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</si>
  <si>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</si>
  <si>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</si>
  <si>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</si>
  <si>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</si>
  <si>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</si>
  <si>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</si>
  <si>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</si>
  <si>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</si>
  <si>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</si>
  <si>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</si>
  <si>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</si>
  <si>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</si>
  <si>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</si>
  <si>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</si>
  <si>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</si>
  <si>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</si>
  <si>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</si>
  <si>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</si>
  <si>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</si>
  <si>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</si>
  <si>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</si>
  <si>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</si>
  <si>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</si>
  <si>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</si>
  <si>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</si>
  <si>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</si>
  <si>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</si>
  <si>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</si>
  <si>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</si>
  <si>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</si>
  <si>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</si>
  <si>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</si>
  <si>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</si>
  <si>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</si>
  <si>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</si>
  <si>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</si>
  <si>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</si>
  <si>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</si>
  <si>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</si>
  <si>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</si>
  <si>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</si>
  <si>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</si>
  <si>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</si>
  <si>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</si>
  <si>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</si>
  <si>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</si>
  <si>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</si>
  <si>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</si>
  <si>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</si>
  <si>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</si>
  <si>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</si>
  <si>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</si>
  <si>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</si>
  <si>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</si>
  <si>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</si>
  <si>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</si>
  <si>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</si>
  <si>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</si>
  <si>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</si>
  <si>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</si>
  <si>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</si>
  <si>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</si>
  <si>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</si>
  <si>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</si>
  <si>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</si>
  <si>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</si>
  <si>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</si>
  <si>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</si>
  <si>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</si>
  <si>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</si>
  <si>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</si>
  <si>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</si>
  <si>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</si>
  <si>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</si>
  <si>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</si>
  <si>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</si>
  <si>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</si>
  <si>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</si>
  <si>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</si>
  <si>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</si>
  <si>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</si>
  <si>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</si>
  <si>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</si>
  <si>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</si>
  <si>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</si>
  <si>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</si>
  <si>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</si>
  <si>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</si>
  <si>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</si>
  <si>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</si>
  <si>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</si>
  <si>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</si>
  <si>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</si>
  <si>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</si>
  <si>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</si>
  <si>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</si>
  <si>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</si>
  <si>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</si>
  <si>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</si>
  <si>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</si>
  <si>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</si>
  <si>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</si>
  <si>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</si>
  <si>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</si>
  <si>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</si>
  <si>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</si>
  <si>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</si>
  <si>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</si>
  <si>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</si>
  <si>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</si>
  <si>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</si>
  <si>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</si>
  <si>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</si>
  <si>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</si>
  <si>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</si>
  <si>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</si>
  <si>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</si>
  <si>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</si>
  <si>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</si>
  <si>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</si>
  <si>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</si>
  <si>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</si>
  <si>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</si>
  <si>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</si>
  <si>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</si>
  <si>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</si>
  <si>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</si>
  <si>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</si>
  <si>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</si>
  <si>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</si>
  <si>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</si>
  <si>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</si>
  <si>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</si>
  <si>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</si>
  <si>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</si>
  <si>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</si>
  <si>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</si>
  <si>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</si>
  <si>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</si>
  <si>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</si>
  <si>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</si>
  <si>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</si>
  <si>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</si>
  <si>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</si>
  <si>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</si>
  <si>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</si>
  <si>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</si>
  <si>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</si>
  <si>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</si>
  <si>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</si>
  <si>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</si>
  <si>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</si>
  <si>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</si>
  <si>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</si>
  <si>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</si>
  <si>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</si>
  <si>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</si>
  <si>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</si>
  <si>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</si>
  <si>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</si>
  <si>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</si>
  <si>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</si>
  <si>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</si>
  <si>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</si>
  <si>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</si>
  <si>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</si>
  <si>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</si>
  <si>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</si>
  <si>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</si>
  <si>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</si>
  <si>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</si>
  <si>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</si>
  <si>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</si>
  <si>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</si>
  <si>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</si>
  <si>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</si>
  <si>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</si>
  <si>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</si>
  <si>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</si>
  <si>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</si>
  <si>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</si>
  <si>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</si>
  <si>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</si>
  <si>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</si>
  <si>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</si>
  <si>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</si>
  <si>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</si>
  <si>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</si>
  <si>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</si>
  <si>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</si>
  <si>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</si>
  <si>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</si>
  <si>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</si>
  <si>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</si>
  <si>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</si>
  <si>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</si>
  <si>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</si>
  <si>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</si>
  <si>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</si>
  <si>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</si>
  <si>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</si>
  <si>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</si>
  <si>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</si>
  <si>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</si>
  <si>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</si>
  <si>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</si>
  <si>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</si>
  <si>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</si>
  <si>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</si>
  <si>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</si>
  <si>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</si>
  <si>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</si>
  <si>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</si>
  <si>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</si>
  <si>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</si>
  <si>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</si>
  <si>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</si>
  <si>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</si>
  <si>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</si>
  <si>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</si>
  <si>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</si>
  <si>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</si>
  <si>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</si>
  <si>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</si>
  <si>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</si>
  <si>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</si>
  <si>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</si>
  <si>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</si>
  <si>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</si>
  <si>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</si>
  <si>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</si>
  <si>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</si>
  <si>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</si>
  <si>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</si>
  <si>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</si>
  <si>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</si>
  <si>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</si>
  <si>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</si>
  <si>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</si>
  <si>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</si>
  <si>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</si>
  <si>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</si>
  <si>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</si>
  <si>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</si>
  <si>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</si>
  <si>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</si>
  <si>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</si>
  <si>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</si>
  <si>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</si>
  <si>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</si>
  <si>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</si>
  <si>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</si>
  <si>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</si>
  <si>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</si>
  <si>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</si>
  <si>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</si>
  <si>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</si>
  <si>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</si>
  <si>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</si>
  <si>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</si>
  <si>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</si>
  <si>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</si>
  <si>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</si>
  <si>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</si>
  <si>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</si>
  <si>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</si>
  <si>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</si>
  <si>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</si>
  <si>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</si>
  <si>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</si>
  <si>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</si>
  <si>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</si>
  <si>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</si>
  <si>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</si>
  <si>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</si>
  <si>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</si>
  <si>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</si>
  <si>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</si>
  <si>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</si>
  <si>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</si>
  <si>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</si>
  <si>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</si>
  <si>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</si>
  <si>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</si>
  <si>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</si>
  <si>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</si>
  <si>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</si>
  <si>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</si>
  <si>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</si>
  <si>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</si>
  <si>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</si>
  <si>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</si>
  <si>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</si>
  <si>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</si>
  <si>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</si>
  <si>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</si>
  <si>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</si>
  <si>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</si>
  <si>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</si>
  <si>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</si>
  <si>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</si>
  <si>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</si>
  <si>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</si>
  <si>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</si>
  <si>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</si>
  <si>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</si>
  <si>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</si>
  <si>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</si>
  <si>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</si>
  <si>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</si>
  <si>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</si>
  <si>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</si>
  <si>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</si>
  <si>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</si>
  <si>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</si>
  <si>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</si>
  <si>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</si>
  <si>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</si>
  <si>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</si>
  <si>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</si>
  <si>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</si>
  <si>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</si>
  <si>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</si>
  <si>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</si>
  <si>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</si>
  <si>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</si>
  <si>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</si>
  <si>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</si>
  <si>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</si>
  <si>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</si>
  <si>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</si>
  <si>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</si>
  <si>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</si>
  <si>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</si>
  <si>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</si>
  <si>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</si>
  <si>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</si>
  <si>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</si>
  <si>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</si>
  <si>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</si>
  <si>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</si>
  <si>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</si>
  <si>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</si>
  <si>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</si>
  <si>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</si>
  <si>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</si>
  <si>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</si>
  <si>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</si>
  <si>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</si>
  <si>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</si>
  <si>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</si>
  <si>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</si>
  <si>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</si>
  <si>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</si>
  <si>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</si>
  <si>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</si>
  <si>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</si>
  <si>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</si>
  <si>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</si>
  <si>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</si>
  <si>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</si>
  <si>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</si>
  <si>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</si>
  <si>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</si>
  <si>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</si>
  <si>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</si>
  <si>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</si>
  <si>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</si>
  <si>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</si>
  <si>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</si>
  <si>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</si>
  <si>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</si>
  <si>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</si>
  <si>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</si>
  <si>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</si>
  <si>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</si>
  <si>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</si>
  <si>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</si>
  <si>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</si>
  <si>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</si>
  <si>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</si>
  <si>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</si>
  <si>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</si>
  <si>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</si>
  <si>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</si>
  <si>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</si>
  <si>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</si>
  <si>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</si>
  <si>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</si>
  <si>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</si>
  <si>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</si>
  <si>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</si>
  <si>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</si>
  <si>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</si>
  <si>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</si>
  <si>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</si>
  <si>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</si>
  <si>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</si>
  <si>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</si>
  <si>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</si>
  <si>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</si>
  <si>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</si>
  <si>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</si>
  <si>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</si>
  <si>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</si>
  <si>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</si>
  <si>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</si>
  <si>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</si>
  <si>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</si>
  <si>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</si>
  <si>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</si>
  <si>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</si>
  <si>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</si>
  <si>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</si>
  <si>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</si>
  <si>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</si>
  <si>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</si>
  <si>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</si>
  <si>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</si>
  <si>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</si>
  <si>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</si>
  <si>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</si>
  <si>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</si>
  <si>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</si>
  <si>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</si>
  <si>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</si>
  <si>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</si>
  <si>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</si>
  <si>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</si>
  <si>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</si>
  <si>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</si>
  <si>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</si>
  <si>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</si>
  <si>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</si>
  <si>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</si>
  <si>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</si>
  <si>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</si>
  <si>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</si>
  <si>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</si>
  <si>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</si>
  <si>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</si>
  <si>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</si>
  <si>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</si>
  <si>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</si>
  <si>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</si>
  <si>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</si>
  <si>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</si>
  <si>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</si>
  <si>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</si>
  <si>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</si>
  <si>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</si>
  <si>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</si>
  <si>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</si>
  <si>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</si>
  <si>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</si>
  <si>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</si>
  <si>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</si>
  <si>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</si>
  <si>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</si>
  <si>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</si>
  <si>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</si>
  <si>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</si>
  <si>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</si>
  <si>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</si>
  <si>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</si>
  <si>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</si>
  <si>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</si>
  <si>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</si>
  <si>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</si>
  <si>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</si>
  <si>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</si>
  <si>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</si>
  <si>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</si>
  <si>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</si>
  <si>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</si>
  <si>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</si>
  <si>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</si>
  <si>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</si>
  <si>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</si>
  <si>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</si>
  <si>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</si>
  <si>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</si>
  <si>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</si>
  <si>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</si>
  <si>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</si>
  <si>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</si>
  <si>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</si>
  <si>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</si>
  <si>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</si>
  <si>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</si>
  <si>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</si>
  <si>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</si>
  <si>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</si>
  <si>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</si>
  <si>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</si>
  <si>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</si>
  <si>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</si>
  <si>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</si>
  <si>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</si>
  <si>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</si>
  <si>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</si>
  <si>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</si>
  <si>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</si>
  <si>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</si>
  <si>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</si>
  <si>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</si>
  <si>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</si>
  <si>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</si>
  <si>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</si>
  <si>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</si>
  <si>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</si>
  <si>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</si>
  <si>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</si>
  <si>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</si>
  <si>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</si>
  <si>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</si>
  <si>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</si>
  <si>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</si>
  <si>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</si>
  <si>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</si>
  <si>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</si>
  <si>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</si>
  <si>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</si>
  <si>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</si>
  <si>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</si>
  <si>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</si>
  <si>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</si>
  <si>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</si>
  <si>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</si>
  <si>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</si>
  <si>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</si>
  <si>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</si>
  <si>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</si>
  <si>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</si>
  <si>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</si>
  <si>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</si>
  <si>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</si>
  <si>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</si>
  <si>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</si>
  <si>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</si>
  <si>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</si>
  <si>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</si>
  <si>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</si>
  <si>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</si>
  <si>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</si>
  <si>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</si>
  <si>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</si>
  <si>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</si>
  <si>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</si>
  <si>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</si>
  <si>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</si>
  <si>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</si>
  <si>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</si>
  <si>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</si>
  <si>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</si>
  <si>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</si>
  <si>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</si>
  <si>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</si>
  <si>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</si>
  <si>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</si>
  <si>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</si>
  <si>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</si>
  <si>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</si>
  <si>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</si>
  <si>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</si>
  <si>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</si>
  <si>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</si>
  <si>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</si>
  <si>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</si>
  <si>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</si>
  <si>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</si>
  <si>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</si>
  <si>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</si>
  <si>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</si>
  <si>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</si>
  <si>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</si>
  <si>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</si>
  <si>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</si>
  <si>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</si>
  <si>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</si>
  <si>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</si>
  <si>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</si>
  <si>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</si>
  <si>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</si>
  <si>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</si>
  <si>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</si>
  <si>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</si>
  <si>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</si>
  <si>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</si>
  <si>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</si>
  <si>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</si>
  <si>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</si>
  <si>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</si>
  <si>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</si>
  <si>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</si>
  <si>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</si>
  <si>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</si>
  <si>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</si>
  <si>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</si>
  <si>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</si>
  <si>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</si>
  <si>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</si>
  <si>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</si>
  <si>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</si>
  <si>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</si>
  <si>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</si>
  <si>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</si>
  <si>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</si>
  <si>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</si>
  <si>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</si>
  <si>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</si>
  <si>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</si>
  <si>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</si>
  <si>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</si>
  <si>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</si>
  <si>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</si>
  <si>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</si>
  <si>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</si>
  <si>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</si>
  <si>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</si>
  <si>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</si>
  <si>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</si>
  <si>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</si>
  <si>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</si>
  <si>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</si>
  <si>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</si>
  <si>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</si>
  <si>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</si>
  <si>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</si>
  <si>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</si>
  <si>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</si>
  <si>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</si>
  <si>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</si>
  <si>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</si>
  <si>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</si>
  <si>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</si>
  <si>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</si>
  <si>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</si>
  <si>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</si>
  <si>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</si>
  <si>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</si>
  <si>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</si>
  <si>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</si>
  <si>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</si>
  <si>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</si>
  <si>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</si>
  <si>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</si>
  <si>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</si>
  <si>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</si>
  <si>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</si>
  <si>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</si>
  <si>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</si>
  <si>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</si>
  <si>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</si>
  <si>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</si>
  <si>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</si>
  <si>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</si>
  <si>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</si>
  <si>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</si>
  <si>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</si>
  <si>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</si>
  <si>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</si>
  <si>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</si>
  <si>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</si>
  <si>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</si>
  <si>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</si>
  <si>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</si>
  <si>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</si>
  <si>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</si>
  <si>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</si>
  <si>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</si>
  <si>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</si>
  <si>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</si>
  <si>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</si>
  <si>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</si>
  <si>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</si>
  <si>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</si>
  <si>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</si>
  <si>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</si>
  <si>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</si>
  <si>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</si>
  <si>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</si>
  <si>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</si>
  <si>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</si>
  <si>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</si>
  <si>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</si>
  <si>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</si>
  <si>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</si>
  <si>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</si>
  <si>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</si>
  <si>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</si>
  <si>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</si>
  <si>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</si>
  <si>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</si>
  <si>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</si>
  <si>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</si>
  <si>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</si>
  <si>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</si>
  <si>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</si>
  <si>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</si>
  <si>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</si>
  <si>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</si>
  <si>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</si>
  <si>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</si>
  <si>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</si>
  <si>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</si>
  <si>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</si>
  <si>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</si>
  <si>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</si>
  <si>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</si>
  <si>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</si>
  <si>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</si>
  <si>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</si>
  <si>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</si>
  <si>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</si>
  <si>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</si>
  <si>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</si>
  <si>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</si>
  <si>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</si>
  <si>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</si>
  <si>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</si>
  <si>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</si>
  <si>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</si>
  <si>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</si>
  <si>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</si>
  <si>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</si>
  <si>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</si>
  <si>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</si>
  <si>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</si>
  <si>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</si>
  <si>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</si>
  <si>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</si>
  <si>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</si>
  <si>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</si>
  <si>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</si>
  <si>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</si>
  <si>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</si>
  <si>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</si>
  <si>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</si>
  <si>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</si>
  <si>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</si>
  <si>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</si>
  <si>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</si>
  <si>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</si>
  <si>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</si>
  <si>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</si>
  <si>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</si>
  <si>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</si>
  <si>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</si>
  <si>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</si>
  <si>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</si>
  <si>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</si>
  <si>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</si>
  <si>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</si>
  <si>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</si>
  <si>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</si>
  <si>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</si>
  <si>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</si>
  <si>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</si>
  <si>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</si>
  <si>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</si>
  <si>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</si>
  <si>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</si>
  <si>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</si>
  <si>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</si>
  <si>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</si>
  <si>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</si>
  <si>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</si>
  <si>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</si>
  <si>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</si>
  <si>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</si>
  <si>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</si>
  <si>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</si>
  <si>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</si>
  <si>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</si>
  <si>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</si>
  <si>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</si>
  <si>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</si>
  <si>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</si>
  <si>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</si>
  <si>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</si>
  <si>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</si>
  <si>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</si>
  <si>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</si>
  <si>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</si>
  <si>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</si>
  <si>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</si>
  <si>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</si>
  <si>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</si>
  <si>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</si>
  <si>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</si>
  <si>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</si>
  <si>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</si>
  <si>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</si>
  <si>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</si>
  <si>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</si>
  <si>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</si>
  <si>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</si>
  <si>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</si>
  <si>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</si>
  <si>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</si>
  <si>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</si>
  <si>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</si>
  <si>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</si>
  <si>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</si>
  <si>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</si>
  <si>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</si>
  <si>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</si>
  <si>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</si>
  <si>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</si>
  <si>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</si>
  <si>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</si>
  <si>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</si>
  <si>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</si>
  <si>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</si>
  <si>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</si>
  <si>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</si>
  <si>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</si>
  <si>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</si>
  <si>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</si>
  <si>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</si>
  <si>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</si>
  <si>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</si>
  <si>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</si>
  <si>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</si>
  <si>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</si>
  <si>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</si>
  <si>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</si>
  <si>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</si>
  <si>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</si>
  <si>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</si>
  <si>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</si>
  <si>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</si>
  <si>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</si>
  <si>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</si>
  <si>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</si>
  <si>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</si>
  <si>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</si>
  <si>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</si>
  <si>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</si>
  <si>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</si>
  <si>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</si>
  <si>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</si>
  <si>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</si>
  <si>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</si>
  <si>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</si>
  <si>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</si>
  <si>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</si>
  <si>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</si>
  <si>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</si>
  <si>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</si>
  <si>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</si>
  <si>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</si>
  <si>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</si>
  <si>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</si>
  <si>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</si>
  <si>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</si>
  <si>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</si>
  <si>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</si>
  <si>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</si>
  <si>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</si>
  <si>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</si>
  <si>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</si>
  <si>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</si>
  <si>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</si>
  <si>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</si>
  <si>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</si>
  <si>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</si>
  <si>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</si>
  <si>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</si>
  <si>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</si>
  <si>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</si>
  <si>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</si>
  <si>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</si>
  <si>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</si>
  <si>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</si>
  <si>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</si>
  <si>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</si>
  <si>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</si>
  <si>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</si>
  <si>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</si>
  <si>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</si>
  <si>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</si>
  <si>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</si>
  <si>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</si>
  <si>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</si>
  <si>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</si>
  <si>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</si>
  <si>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</si>
  <si>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</si>
  <si>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</si>
  <si>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</si>
  <si>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</si>
  <si>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</si>
  <si>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</si>
  <si>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</si>
  <si>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</si>
  <si>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</si>
  <si>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</si>
  <si>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</si>
  <si>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</si>
  <si>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</si>
  <si>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</si>
  <si>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</si>
  <si>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</si>
  <si>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</si>
  <si>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</si>
  <si>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</si>
  <si>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</si>
  <si>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</si>
  <si>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</si>
  <si>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</si>
  <si>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</si>
  <si>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</si>
  <si>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</si>
  <si>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</si>
  <si>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</si>
  <si>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</si>
  <si>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</si>
  <si>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</si>
  <si>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</si>
  <si>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</si>
  <si>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</si>
  <si>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</si>
  <si>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</si>
  <si>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</si>
  <si>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</si>
  <si>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</si>
  <si>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</si>
  <si>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</si>
  <si>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</si>
  <si>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</si>
  <si>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</si>
  <si>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</si>
  <si>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</si>
  <si>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</si>
  <si>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</si>
  <si>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</si>
  <si>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</si>
  <si>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</si>
  <si>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</si>
  <si>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</si>
  <si>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</si>
  <si>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</si>
  <si>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</si>
  <si>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</si>
  <si>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</si>
  <si>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</si>
  <si>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</si>
  <si>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</si>
  <si>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</si>
  <si>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</si>
  <si>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</si>
  <si>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</si>
  <si>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</si>
  <si>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</si>
  <si>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</si>
  <si>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</si>
  <si>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</si>
  <si>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</si>
  <si>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</si>
  <si>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</si>
  <si>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</si>
  <si>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</si>
  <si>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</si>
  <si>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</si>
  <si>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</si>
  <si>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</si>
  <si>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</si>
  <si>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</si>
  <si>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</si>
  <si>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</si>
  <si>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</si>
  <si>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</si>
  <si>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</si>
  <si>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</si>
  <si>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</si>
  <si>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</si>
  <si>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</si>
  <si>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</si>
  <si>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</si>
  <si>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</si>
  <si>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</si>
  <si>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</si>
  <si>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</si>
  <si>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</si>
  <si>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</si>
  <si>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</si>
  <si>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</si>
  <si>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</si>
  <si>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</si>
  <si>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</si>
  <si>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</si>
  <si>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</si>
  <si>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</si>
  <si>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</si>
  <si>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</si>
  <si>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</si>
  <si>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</si>
  <si>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</si>
  <si>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</si>
  <si>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</si>
  <si>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</si>
  <si>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</si>
  <si>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</si>
  <si>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</si>
  <si>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</si>
  <si>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</si>
  <si>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</si>
  <si>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</si>
  <si>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</si>
  <si>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</si>
  <si>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</si>
  <si>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</si>
  <si>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</si>
  <si>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</si>
  <si>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</si>
  <si>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</si>
  <si>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</si>
  <si>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</si>
  <si>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</si>
  <si>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</si>
  <si>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</si>
  <si>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</si>
  <si>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</si>
  <si>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</si>
  <si>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</si>
  <si>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</si>
  <si>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</si>
  <si>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</si>
  <si>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</si>
  <si>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</si>
  <si>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</si>
  <si>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</si>
  <si>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</si>
  <si>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</si>
  <si>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</si>
  <si>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</si>
  <si>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</si>
  <si>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</si>
  <si>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</si>
  <si>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</si>
  <si>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</si>
  <si>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</si>
  <si>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</si>
  <si>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</si>
  <si>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</si>
  <si>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</si>
  <si>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</si>
  <si>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</si>
  <si>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</si>
  <si>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</si>
  <si>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</si>
  <si>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</si>
  <si>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</si>
  <si>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</si>
  <si>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</si>
  <si>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</si>
  <si>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</si>
  <si>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</si>
  <si>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</si>
  <si>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</si>
  <si>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</si>
  <si>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</si>
  <si>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</si>
  <si>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</si>
  <si>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</si>
  <si>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</si>
  <si>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</si>
  <si>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</si>
  <si>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</si>
  <si>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</si>
  <si>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</si>
  <si>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</si>
  <si>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</si>
  <si>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</si>
  <si>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</si>
  <si>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</si>
  <si>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</si>
  <si>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</si>
  <si>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</si>
  <si>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</si>
  <si>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</si>
  <si>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</si>
  <si>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</si>
  <si>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</si>
  <si>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</si>
  <si>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</si>
  <si>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</si>
  <si>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</si>
  <si>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</si>
  <si>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</si>
  <si>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</si>
  <si>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</si>
  <si>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</si>
  <si>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</si>
  <si>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</si>
  <si>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</si>
  <si>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</si>
  <si>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</si>
  <si>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</si>
  <si>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</si>
  <si>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</si>
  <si>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</si>
  <si>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</si>
  <si>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</si>
  <si>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</si>
  <si>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</si>
  <si>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</si>
  <si>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</si>
  <si>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</si>
  <si>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</si>
  <si>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</si>
  <si>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</si>
  <si>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</si>
  <si>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</si>
  <si>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</si>
  <si>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</si>
  <si>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</si>
  <si>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</si>
  <si>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</si>
  <si>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</si>
  <si>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</si>
  <si>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</si>
  <si>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</si>
  <si>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</si>
  <si>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</si>
  <si>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</si>
  <si>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</si>
  <si>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</si>
  <si>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</si>
  <si>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</si>
  <si>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</si>
  <si>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</si>
  <si>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</si>
  <si>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</si>
  <si>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</si>
  <si>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</si>
  <si>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</si>
  <si>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</si>
  <si>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</si>
  <si>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</si>
  <si>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</si>
  <si>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</si>
  <si>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</si>
  <si>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</si>
  <si>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</si>
  <si>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</si>
  <si>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</si>
  <si>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</si>
  <si>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</si>
  <si>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</si>
  <si>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</si>
  <si>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</si>
  <si>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</si>
  <si>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</si>
  <si>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</si>
  <si>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</si>
  <si>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</si>
  <si>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</si>
  <si>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</si>
  <si>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</si>
  <si>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</si>
  <si>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</si>
  <si>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</si>
  <si>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</si>
  <si>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</si>
  <si>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</si>
  <si>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</si>
  <si>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</si>
  <si>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</si>
  <si>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</si>
  <si>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</si>
  <si>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</si>
  <si>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</si>
  <si>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</si>
  <si>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</si>
  <si>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</si>
  <si>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</si>
  <si>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</si>
  <si>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</si>
  <si>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</si>
  <si>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</si>
  <si>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</si>
  <si>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</si>
  <si>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</si>
  <si>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</si>
  <si>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</si>
  <si>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</si>
  <si>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</si>
  <si>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</si>
  <si>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</si>
  <si>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</si>
  <si>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</si>
  <si>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</si>
  <si>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</si>
  <si>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</si>
  <si>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</si>
  <si>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</si>
  <si>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</si>
  <si>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</si>
  <si>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</si>
  <si>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</si>
  <si>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</si>
  <si>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</si>
  <si>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</si>
  <si>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</si>
  <si>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</si>
  <si>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</si>
  <si>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</si>
  <si>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</si>
  <si>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</si>
  <si>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</si>
  <si>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</si>
  <si>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</si>
  <si>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</si>
  <si>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</si>
  <si>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</si>
  <si>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</si>
  <si>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</si>
  <si>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</si>
  <si>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</si>
  <si>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</si>
  <si>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</si>
  <si>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</si>
  <si>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</si>
  <si>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</si>
  <si>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</si>
  <si>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</si>
  <si>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</si>
  <si>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</si>
  <si>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</si>
  <si>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</si>
  <si>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</si>
  <si>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</si>
  <si>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</si>
  <si>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</si>
  <si>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</si>
  <si>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</si>
  <si>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</si>
  <si>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</si>
  <si>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</si>
  <si>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</si>
  <si>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</si>
  <si>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</si>
  <si>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</si>
  <si>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</si>
  <si>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</si>
  <si>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</si>
  <si>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</si>
  <si>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</si>
  <si>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</si>
  <si>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</si>
  <si>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</si>
  <si>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</si>
  <si>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</si>
  <si>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</si>
  <si>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</si>
  <si>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</si>
  <si>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</si>
  <si>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</si>
  <si>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</si>
  <si>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</si>
  <si>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</si>
  <si>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</si>
  <si>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</si>
  <si>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</si>
  <si>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</si>
  <si>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</si>
  <si>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</si>
  <si>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</si>
  <si>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</si>
  <si>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</si>
  <si>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</si>
  <si>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</si>
  <si>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</si>
  <si>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</si>
  <si>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</si>
  <si>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</si>
  <si>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</si>
  <si>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</si>
  <si>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</si>
  <si>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</si>
  <si>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</si>
  <si>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</si>
  <si>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</si>
  <si>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</si>
  <si>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</si>
  <si>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</si>
  <si>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</si>
  <si>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</si>
  <si>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</si>
  <si>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</si>
  <si>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</si>
  <si>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</si>
  <si>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</si>
  <si>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</si>
  <si>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</si>
  <si>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</si>
  <si>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</si>
  <si>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</si>
  <si>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</si>
  <si>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</si>
  <si>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</si>
  <si>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</si>
  <si>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</si>
  <si>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</si>
  <si>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</si>
  <si>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</si>
  <si>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</si>
  <si>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</si>
  <si>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</si>
  <si>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</si>
  <si>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</si>
  <si>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</si>
  <si>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</si>
  <si>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</si>
  <si>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</si>
  <si>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</si>
  <si>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</si>
  <si>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</si>
  <si>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</si>
  <si>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</si>
  <si>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</si>
  <si>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</si>
  <si>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</si>
  <si>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</si>
  <si>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</si>
  <si>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</si>
  <si>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</si>
  <si>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</si>
  <si>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</si>
  <si>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</si>
  <si>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</si>
  <si>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</si>
  <si>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</si>
  <si>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</si>
  <si>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</si>
  <si>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</si>
  <si>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</si>
  <si>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</si>
  <si>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</si>
  <si>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</si>
  <si>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</si>
  <si>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</si>
  <si>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</si>
  <si>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</si>
  <si>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</si>
  <si>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</si>
  <si>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</si>
  <si>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</si>
  <si>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</si>
  <si>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</si>
  <si>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</si>
  <si>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</si>
  <si>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</si>
  <si>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</si>
  <si>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</si>
  <si>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</si>
  <si>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</si>
  <si>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</si>
  <si>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</si>
  <si>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</si>
  <si>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</si>
  <si>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</si>
  <si>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</si>
  <si>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</si>
  <si>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</si>
  <si>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</si>
  <si>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</si>
  <si>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</si>
  <si>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</si>
  <si>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</si>
  <si>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</si>
  <si>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</si>
  <si>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</si>
  <si>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</si>
  <si>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</si>
  <si>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</si>
  <si>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</si>
  <si>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</si>
  <si>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</si>
  <si>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</si>
  <si>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</si>
  <si>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</si>
  <si>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</si>
  <si>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</si>
  <si>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</si>
  <si>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</si>
  <si>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</si>
  <si>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</si>
  <si>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</si>
  <si>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</si>
  <si>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</si>
  <si>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</si>
  <si>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</si>
  <si>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</si>
  <si>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</si>
  <si>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</si>
  <si>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</si>
  <si>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</si>
  <si>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</si>
  <si>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</si>
  <si>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</si>
  <si>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</si>
  <si>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</si>
  <si>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</si>
  <si>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</si>
  <si>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</si>
  <si>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</si>
  <si>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</si>
  <si>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</si>
  <si>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</si>
  <si>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</si>
  <si>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</si>
  <si>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</si>
  <si>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</si>
  <si>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</si>
  <si>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</si>
  <si>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</si>
  <si>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</si>
  <si>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</si>
  <si>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</si>
  <si>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</si>
  <si>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</si>
  <si>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</si>
  <si>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</si>
  <si>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</si>
  <si>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</si>
  <si>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</si>
  <si>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</si>
  <si>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</si>
  <si>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</si>
  <si>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</si>
  <si>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</si>
  <si>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</si>
  <si>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</si>
  <si>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</si>
  <si>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</si>
  <si>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</si>
  <si>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</si>
  <si>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</si>
  <si>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</si>
  <si>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</si>
  <si>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</si>
  <si>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</si>
  <si>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</si>
  <si>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</si>
  <si>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</si>
  <si>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</si>
  <si>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</si>
  <si>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</si>
  <si>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</si>
  <si>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</si>
  <si>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</si>
  <si>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</si>
  <si>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</si>
  <si>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</si>
  <si>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</si>
  <si>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</si>
  <si>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</si>
  <si>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</si>
  <si>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</si>
  <si>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</si>
  <si>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</si>
  <si>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</si>
  <si>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</si>
  <si>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</si>
  <si>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</si>
  <si>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</si>
  <si>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</si>
  <si>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</si>
  <si>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</si>
  <si>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</si>
  <si>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</si>
  <si>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</si>
  <si>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</si>
  <si>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</si>
  <si>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</si>
  <si>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</si>
  <si>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</si>
  <si>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</si>
  <si>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</si>
  <si>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</si>
  <si>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</si>
  <si>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</si>
  <si>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</si>
  <si>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</si>
  <si>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</si>
  <si>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</si>
  <si>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</si>
  <si>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</si>
  <si>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</si>
  <si>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</si>
  <si>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</si>
  <si>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</si>
  <si>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</si>
  <si>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</si>
  <si>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</si>
  <si>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</si>
  <si>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</si>
  <si>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</si>
  <si>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</si>
  <si>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</si>
  <si>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</si>
  <si>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</si>
  <si>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</si>
  <si>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</si>
  <si>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</si>
  <si>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</si>
  <si>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</si>
  <si>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</si>
  <si>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</si>
  <si>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</si>
  <si>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</si>
  <si>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</si>
  <si>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</si>
  <si>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</si>
  <si>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</si>
  <si>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</si>
  <si>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</si>
  <si>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</si>
  <si>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</si>
  <si>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</si>
  <si>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</si>
  <si>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</si>
  <si>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</si>
  <si>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</si>
  <si>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</si>
  <si>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</si>
  <si>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</si>
  <si>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</si>
  <si>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</si>
  <si>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</si>
  <si>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</si>
  <si>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</si>
  <si>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</si>
  <si>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</si>
  <si>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</si>
  <si>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</si>
  <si>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</si>
  <si>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</si>
  <si>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</si>
  <si>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</si>
  <si>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</si>
  <si>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</si>
  <si>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</si>
  <si>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</si>
  <si>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</si>
  <si>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</si>
  <si>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</si>
  <si>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</si>
  <si>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</si>
  <si>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</si>
  <si>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</si>
  <si>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</si>
  <si>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</si>
  <si>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</si>
  <si>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</si>
  <si>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</si>
  <si>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</si>
  <si>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</si>
  <si>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</si>
  <si>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</si>
  <si>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</si>
  <si>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</si>
  <si>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</si>
  <si>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</si>
  <si>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</si>
  <si>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</si>
  <si>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</si>
  <si>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</si>
  <si>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</si>
  <si>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</si>
  <si>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</si>
  <si>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</si>
  <si>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</si>
  <si>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</si>
  <si>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</si>
  <si>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</si>
  <si>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</si>
  <si>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</si>
  <si>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</si>
  <si>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</si>
  <si>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</si>
  <si>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</si>
  <si>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</si>
  <si>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</si>
  <si>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</si>
  <si>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</si>
  <si>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</si>
  <si>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</si>
  <si>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</si>
  <si>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</si>
  <si>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</si>
  <si>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</si>
  <si>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</si>
  <si>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</si>
  <si>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</si>
  <si>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</si>
  <si>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</si>
  <si>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</si>
  <si>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</si>
  <si>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</si>
  <si>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</si>
  <si>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</si>
  <si>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</si>
  <si>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</si>
  <si>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</si>
  <si>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</si>
  <si>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</si>
  <si>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</si>
  <si>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</si>
  <si>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</si>
  <si>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</si>
  <si>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</si>
  <si>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</si>
  <si>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</si>
  <si>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</si>
  <si>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</si>
  <si>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</si>
  <si>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</si>
  <si>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</si>
  <si>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</si>
  <si>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</si>
  <si>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</si>
  <si>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</si>
  <si>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</si>
  <si>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</si>
  <si>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</si>
  <si>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</si>
  <si>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</si>
  <si>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</si>
  <si>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</si>
  <si>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</si>
  <si>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</si>
  <si>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</si>
  <si>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</si>
  <si>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</si>
  <si>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</si>
  <si>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</si>
  <si>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</si>
  <si>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</si>
  <si>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</si>
  <si>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</si>
  <si>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</si>
  <si>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</si>
  <si>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</si>
  <si>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</si>
  <si>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</si>
  <si>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</si>
  <si>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</si>
  <si>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</si>
  <si>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</si>
  <si>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</si>
  <si>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</si>
  <si>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</si>
  <si>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</si>
  <si>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</si>
  <si>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</si>
  <si>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</si>
  <si>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</si>
  <si>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</si>
  <si>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</si>
  <si>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</si>
  <si>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</si>
  <si>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</si>
  <si>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</si>
  <si>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</si>
  <si>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</si>
  <si>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</si>
  <si>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</si>
  <si>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</si>
  <si>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</si>
  <si>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</si>
  <si>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</si>
  <si>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</si>
  <si>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</si>
  <si>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</si>
  <si>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</si>
  <si>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</si>
  <si>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</si>
  <si>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</si>
  <si>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</si>
  <si>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</si>
  <si>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</si>
  <si>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</si>
  <si>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</si>
  <si>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</si>
  <si>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</si>
  <si>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</si>
  <si>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</si>
  <si>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</si>
  <si>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</si>
  <si>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</si>
  <si>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</si>
  <si>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</si>
  <si>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</si>
  <si>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</si>
  <si>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</si>
  <si>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</si>
  <si>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</si>
  <si>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</si>
  <si>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</si>
  <si>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</si>
  <si>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</si>
  <si>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</si>
  <si>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</si>
  <si>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</si>
  <si>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</si>
  <si>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</si>
  <si>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</si>
  <si>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</si>
  <si>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</si>
  <si>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</si>
  <si>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</si>
  <si>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</si>
  <si>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</si>
  <si>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</si>
  <si>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</si>
  <si>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</si>
  <si>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</si>
  <si>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</si>
  <si>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</si>
  <si>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</si>
  <si>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</si>
  <si>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</si>
  <si>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</si>
  <si>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</si>
  <si>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</si>
  <si>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</si>
  <si>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</si>
  <si>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</si>
  <si>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</si>
  <si>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</si>
  <si>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</si>
  <si>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</si>
  <si>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</si>
  <si>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</si>
  <si>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</si>
  <si>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</si>
  <si>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</si>
  <si>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</si>
  <si>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</si>
  <si>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</si>
  <si>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</si>
  <si>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</si>
  <si>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</si>
  <si>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</si>
  <si>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</si>
  <si>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</si>
  <si>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</si>
  <si>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</si>
  <si>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</si>
  <si>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</si>
  <si>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</si>
  <si>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</si>
  <si>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</si>
  <si>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</si>
  <si>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</si>
  <si>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</si>
  <si>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</si>
  <si>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</si>
  <si>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</si>
  <si>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</si>
  <si>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</si>
  <si>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</si>
  <si>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</si>
  <si>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</si>
  <si>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</si>
  <si>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</si>
  <si>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</si>
  <si>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</si>
  <si>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</si>
  <si>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</si>
  <si>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</si>
  <si>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</si>
  <si>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</si>
  <si>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</si>
  <si>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</si>
  <si>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</si>
  <si>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</si>
  <si>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</si>
  <si>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</si>
  <si>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</si>
  <si>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</si>
  <si>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</si>
  <si>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</si>
  <si>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</si>
  <si>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</si>
  <si>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</si>
  <si>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</si>
  <si>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</si>
  <si>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</si>
  <si>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</si>
  <si>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</si>
  <si>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</si>
  <si>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</si>
  <si>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</si>
  <si>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</si>
  <si>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</si>
  <si>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</si>
  <si>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</si>
  <si>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</si>
  <si>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</si>
  <si>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</si>
  <si>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</si>
  <si>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</si>
  <si>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</si>
  <si>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</si>
  <si>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</si>
  <si>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</si>
  <si>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</si>
  <si>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</si>
  <si>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</si>
  <si>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</si>
  <si>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</si>
  <si>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</si>
  <si>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</si>
  <si>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</si>
  <si>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</si>
  <si>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</si>
  <si>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</si>
  <si>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</si>
  <si>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</si>
  <si>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</si>
  <si>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</si>
  <si>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</si>
  <si>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</si>
  <si>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</si>
  <si>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</si>
  <si>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</si>
  <si>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</si>
  <si>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</si>
  <si>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</si>
  <si>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</si>
  <si>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</si>
  <si>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</si>
  <si>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</si>
  <si>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</si>
  <si>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</si>
  <si>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</si>
  <si>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</si>
  <si>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</si>
  <si>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</si>
  <si>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</si>
  <si>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</si>
  <si>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</si>
  <si>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</si>
  <si>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</si>
  <si>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</si>
  <si>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</si>
  <si>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</si>
  <si>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</si>
  <si>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</si>
  <si>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</si>
  <si>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</si>
  <si>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</si>
  <si>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</si>
  <si>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</si>
  <si>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</si>
  <si>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</si>
  <si>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</si>
  <si>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</si>
  <si>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</si>
  <si>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</si>
  <si>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</si>
  <si>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</si>
  <si>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</si>
  <si>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</si>
  <si>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</si>
  <si>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</si>
  <si>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</si>
  <si>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</si>
  <si>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</si>
  <si>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</si>
  <si>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</si>
  <si>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</si>
  <si>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</si>
  <si>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</si>
  <si>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</si>
  <si>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</si>
  <si>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</si>
  <si>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</si>
  <si>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</si>
  <si>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</si>
  <si>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</si>
  <si>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</si>
  <si>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</si>
  <si>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</si>
  <si>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</si>
  <si>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</si>
  <si>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</si>
  <si>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</si>
  <si>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</si>
  <si>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</si>
  <si>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</si>
  <si>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</si>
  <si>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</si>
  <si>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</si>
  <si>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</si>
  <si>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</si>
  <si>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</si>
  <si>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</si>
  <si>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</si>
  <si>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</si>
  <si>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</si>
  <si>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</si>
  <si>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</si>
  <si>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</si>
  <si>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</si>
  <si>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</si>
  <si>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</si>
  <si>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</si>
  <si>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</si>
  <si>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</si>
  <si>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</si>
  <si>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</si>
  <si>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</si>
  <si>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</si>
  <si>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</si>
  <si>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</si>
  <si>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</si>
  <si>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</si>
  <si>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</si>
  <si>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</si>
  <si>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</si>
  <si>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</si>
  <si>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</si>
  <si>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</si>
  <si>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</si>
  <si>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</si>
  <si>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</si>
  <si>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</si>
  <si>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</si>
  <si>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</si>
  <si>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</si>
  <si>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</si>
  <si>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</si>
  <si>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</si>
  <si>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</si>
  <si>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</si>
  <si>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</si>
  <si>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</si>
  <si>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</si>
  <si>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</si>
  <si>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</si>
  <si>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</si>
  <si>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</si>
  <si>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</si>
  <si>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</si>
  <si>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</si>
  <si>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</si>
  <si>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</si>
  <si>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</si>
  <si>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</si>
  <si>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</si>
  <si>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</si>
  <si>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</si>
  <si>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</si>
  <si>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</si>
  <si>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</si>
  <si>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</si>
  <si>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</si>
  <si>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</si>
  <si>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</si>
  <si>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</si>
  <si>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</si>
  <si>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</si>
  <si>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</si>
  <si>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</si>
  <si>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</si>
  <si>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</si>
  <si>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</si>
  <si>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</si>
  <si>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</si>
  <si>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</si>
  <si>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</si>
  <si>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</si>
  <si>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</si>
  <si>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</si>
  <si>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</si>
  <si>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</si>
  <si>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</si>
  <si>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</si>
  <si>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</si>
  <si>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</si>
  <si>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</si>
  <si>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</si>
  <si>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</si>
  <si>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</si>
  <si>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</si>
  <si>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</si>
  <si>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</si>
  <si>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</si>
  <si>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</si>
  <si>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</si>
  <si>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</si>
  <si>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</si>
  <si>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</si>
  <si>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</si>
  <si>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</si>
  <si>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</si>
  <si>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</si>
  <si>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</si>
  <si>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</si>
  <si>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</si>
  <si>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</si>
  <si>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</si>
  <si>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</si>
  <si>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</si>
  <si>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</si>
  <si>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</si>
  <si>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</si>
  <si>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</si>
  <si>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</si>
  <si>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</si>
  <si>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</si>
  <si>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</si>
  <si>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</si>
  <si>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</si>
  <si>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</si>
  <si>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</si>
  <si>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</si>
  <si>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</si>
  <si>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</si>
  <si>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</si>
  <si>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</si>
  <si>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</si>
  <si>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</si>
  <si>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</si>
  <si>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</si>
  <si>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</si>
  <si>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</si>
  <si>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</si>
  <si>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</si>
  <si>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</si>
  <si>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</si>
  <si>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</si>
  <si>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</si>
  <si>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</si>
  <si>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</si>
  <si>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</si>
  <si>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</si>
  <si>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</si>
  <si>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</si>
  <si>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</si>
  <si>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</si>
  <si>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</si>
  <si>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</si>
  <si>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</si>
  <si>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</si>
  <si>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</si>
  <si>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</si>
  <si>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</si>
  <si>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</si>
  <si>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</si>
  <si>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</si>
  <si>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</si>
  <si>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</si>
  <si>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</si>
  <si>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</si>
  <si>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</si>
  <si>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</si>
  <si>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</si>
  <si>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</si>
  <si>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</si>
  <si>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</si>
  <si>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</si>
  <si>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</si>
  <si>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</si>
  <si>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</si>
  <si>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</si>
  <si>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</si>
  <si>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</si>
  <si>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</si>
  <si>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</si>
  <si>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</si>
  <si>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</si>
  <si>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</si>
  <si>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</si>
  <si>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</si>
  <si>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</si>
  <si>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</si>
  <si>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</si>
  <si>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</si>
  <si>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</si>
  <si>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</si>
  <si>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</si>
  <si>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</si>
  <si>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</si>
  <si>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</si>
  <si>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</si>
  <si>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</si>
  <si>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</si>
  <si>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</si>
  <si>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</si>
  <si>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</si>
  <si>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</si>
  <si>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</si>
  <si>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</si>
  <si>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</si>
  <si>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</si>
  <si>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</si>
  <si>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</si>
  <si>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</si>
  <si>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</si>
  <si>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</si>
  <si>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</si>
  <si>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</si>
  <si>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</si>
  <si>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</si>
  <si>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</si>
  <si>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</si>
  <si>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</si>
  <si>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</si>
  <si>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</si>
  <si>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</si>
  <si>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</si>
  <si>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</si>
  <si>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</si>
  <si>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</si>
  <si>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</si>
  <si>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</si>
  <si>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</si>
  <si>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</si>
  <si>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</si>
  <si>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</si>
  <si>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</si>
  <si>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</si>
  <si>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</si>
  <si>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</si>
  <si>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</si>
  <si>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</si>
  <si>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</si>
  <si>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</si>
  <si>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</si>
  <si>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</si>
  <si>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</si>
  <si>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</si>
  <si>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</si>
  <si>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</si>
  <si>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</si>
  <si>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</si>
  <si>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</si>
  <si>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</si>
  <si>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</si>
  <si>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</si>
  <si>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</si>
  <si>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</si>
  <si>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</si>
  <si>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</si>
  <si>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</si>
  <si>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</si>
  <si>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</si>
  <si>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</si>
  <si>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</si>
  <si>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</si>
  <si>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</si>
  <si>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</si>
  <si>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</si>
  <si>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</si>
  <si>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</si>
  <si>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</si>
  <si>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</si>
  <si>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</si>
  <si>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</si>
  <si>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</si>
  <si>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</si>
  <si>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</si>
  <si>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</si>
  <si>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</si>
  <si>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</si>
  <si>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</si>
  <si>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</si>
  <si>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</si>
  <si>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</si>
  <si>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</si>
  <si>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</si>
  <si>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</si>
  <si>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</si>
  <si>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</si>
  <si>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</si>
  <si>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</si>
  <si>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</si>
  <si>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</si>
  <si>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</si>
  <si>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</si>
  <si>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</si>
  <si>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</si>
  <si>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</si>
  <si>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</si>
  <si>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</si>
  <si>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</si>
  <si>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</si>
  <si>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</si>
  <si>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</si>
  <si>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</si>
  <si>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</si>
  <si>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</si>
  <si>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</si>
  <si>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</si>
  <si>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</si>
  <si>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</si>
  <si>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</si>
  <si>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</si>
  <si>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</si>
  <si>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</si>
  <si>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</si>
  <si>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</si>
  <si>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</si>
  <si>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</si>
  <si>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</si>
  <si>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</si>
  <si>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</si>
  <si>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</si>
  <si>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</si>
  <si>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</si>
  <si>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</si>
  <si>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</si>
  <si>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</si>
  <si>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</si>
  <si>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</si>
  <si>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</si>
  <si>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</si>
  <si>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</si>
  <si>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</si>
  <si>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</si>
  <si>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</si>
  <si>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</si>
  <si>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</si>
  <si>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</si>
  <si>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</si>
  <si>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</si>
  <si>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</si>
  <si>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</si>
  <si>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</si>
  <si>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</si>
  <si>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</si>
  <si>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</si>
  <si>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</si>
  <si>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</si>
  <si>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</si>
  <si>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</si>
  <si>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</si>
  <si>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</si>
  <si>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</si>
  <si>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</si>
  <si>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</si>
  <si>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</si>
  <si>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</si>
  <si>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</si>
  <si>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</si>
  <si>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</si>
  <si>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</si>
  <si>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</si>
  <si>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</si>
  <si>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</si>
  <si>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</si>
  <si>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</si>
  <si>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</si>
  <si>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</si>
  <si>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</si>
  <si>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</si>
  <si>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</si>
  <si>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</si>
  <si>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</si>
  <si>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</si>
  <si>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</si>
  <si>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</si>
  <si>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</si>
  <si>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</si>
  <si>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</si>
  <si>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</si>
  <si>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</si>
  <si>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</si>
  <si>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</si>
  <si>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</si>
  <si>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</si>
  <si>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</si>
  <si>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</si>
  <si>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</si>
  <si>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</si>
  <si>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</si>
  <si>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</si>
  <si>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</si>
  <si>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</si>
  <si>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</si>
  <si>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</si>
  <si>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</si>
  <si>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</si>
  <si>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</si>
  <si>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</si>
  <si>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</si>
  <si>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</si>
  <si>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</si>
  <si>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</si>
  <si>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</si>
  <si>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</si>
  <si>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</si>
  <si>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</si>
  <si>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</si>
  <si>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</si>
  <si>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</si>
  <si>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</si>
  <si>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</si>
  <si>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</si>
  <si>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</si>
  <si>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</si>
  <si>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</si>
  <si>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</si>
  <si>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</si>
  <si>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</si>
  <si>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</si>
  <si>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</si>
  <si>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</si>
  <si>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</si>
  <si>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</si>
  <si>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</si>
  <si>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</si>
  <si>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</si>
  <si>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</si>
  <si>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</si>
  <si>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</si>
  <si>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</si>
  <si>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</si>
  <si>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</si>
  <si>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</si>
  <si>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</si>
  <si>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</si>
  <si>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</si>
  <si>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</si>
  <si>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</si>
  <si>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</si>
  <si>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</si>
  <si>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</si>
  <si>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</si>
  <si>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</si>
  <si>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</si>
  <si>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</si>
  <si>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</si>
  <si>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</si>
  <si>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</si>
  <si>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</si>
  <si>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</si>
  <si>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</si>
  <si>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</si>
  <si>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</si>
  <si>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</si>
  <si>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</si>
  <si>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</si>
  <si>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</si>
  <si>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</si>
  <si>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</si>
  <si>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</si>
  <si>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</si>
  <si>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</si>
  <si>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</si>
  <si>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</si>
  <si>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</si>
  <si>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</si>
  <si>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</si>
  <si>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</si>
  <si>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</si>
  <si>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</si>
  <si>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</si>
  <si>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</si>
  <si>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</si>
  <si>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</si>
  <si>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</si>
  <si>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</si>
  <si>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</si>
  <si>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</si>
  <si>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</si>
  <si>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</si>
  <si>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</si>
  <si>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</si>
  <si>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</si>
  <si>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</si>
  <si>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</si>
  <si>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</si>
  <si>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</si>
  <si>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</si>
  <si>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</si>
  <si>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</si>
  <si>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</si>
  <si>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</si>
  <si>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</si>
  <si>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</si>
  <si>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</si>
  <si>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</si>
  <si>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</si>
  <si>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</si>
  <si>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</si>
  <si>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</si>
  <si>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</si>
  <si>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</si>
  <si>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</si>
  <si>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</si>
  <si>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</si>
  <si>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</si>
  <si>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</si>
  <si>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</si>
  <si>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</si>
  <si>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</si>
  <si>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</si>
  <si>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</si>
  <si>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</si>
  <si>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</si>
  <si>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</si>
  <si>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</si>
  <si>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</si>
  <si>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</si>
  <si>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</si>
  <si>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</si>
  <si>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</si>
  <si>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</si>
  <si>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</si>
  <si>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</si>
  <si>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</si>
  <si>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</si>
  <si>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</si>
  <si>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</si>
  <si>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</si>
  <si>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</si>
  <si>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</si>
  <si>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</si>
  <si>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</si>
  <si>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</si>
  <si>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</si>
  <si>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</si>
  <si>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</si>
  <si>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</si>
  <si>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</si>
  <si>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</si>
  <si>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</si>
  <si>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</si>
  <si>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</si>
  <si>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</si>
  <si>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</si>
  <si>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</si>
  <si>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</si>
  <si>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</si>
  <si>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</si>
  <si>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</si>
  <si>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</si>
  <si>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</si>
  <si>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</si>
  <si>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</si>
  <si>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</si>
  <si>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</si>
  <si>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</si>
  <si>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</si>
  <si>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</si>
  <si>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</si>
  <si>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</si>
  <si>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</si>
  <si>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</si>
  <si>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</si>
  <si>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</si>
  <si>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</si>
  <si>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</si>
  <si>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</si>
  <si>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</si>
  <si>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</si>
  <si>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</si>
  <si>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</si>
  <si>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</si>
  <si>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</si>
  <si>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</si>
  <si>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</si>
  <si>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</si>
  <si>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</si>
  <si>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</si>
  <si>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</si>
  <si>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</si>
  <si>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</si>
  <si>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</si>
  <si>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</si>
  <si>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</si>
  <si>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</si>
  <si>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</si>
  <si>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</si>
  <si>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</si>
  <si>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</si>
  <si>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</si>
  <si>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</si>
  <si>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</si>
  <si>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</si>
  <si>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</si>
  <si>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</si>
  <si>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</si>
  <si>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</si>
  <si>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</si>
  <si>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</si>
  <si>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</si>
  <si>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</si>
  <si>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</si>
  <si>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</si>
  <si>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</si>
  <si>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</si>
  <si>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</si>
  <si>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</si>
  <si>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</si>
  <si>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</si>
  <si>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</si>
  <si>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</si>
  <si>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</si>
  <si>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</si>
  <si>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</si>
  <si>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</si>
  <si>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</si>
  <si>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</si>
  <si>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</si>
  <si>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</si>
  <si>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</si>
  <si>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</si>
  <si>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</si>
  <si>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</si>
  <si>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</si>
  <si>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</si>
  <si>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</si>
  <si>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</si>
  <si>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</si>
  <si>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</si>
  <si>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</si>
  <si>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</si>
  <si>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</si>
  <si>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</si>
  <si>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</si>
  <si>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</si>
  <si>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</si>
  <si>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</si>
  <si>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</si>
  <si>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</si>
  <si>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</si>
  <si>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</si>
  <si>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</si>
  <si>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</si>
  <si>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</si>
  <si>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</si>
  <si>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</si>
  <si>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</si>
  <si>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</si>
  <si>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</si>
  <si>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</si>
  <si>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</si>
  <si>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</si>
  <si>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</si>
  <si>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</si>
  <si>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</si>
  <si>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</si>
  <si>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</si>
  <si>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</si>
  <si>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</si>
  <si>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</si>
  <si>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</si>
  <si>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</si>
  <si>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</si>
  <si>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</si>
  <si>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</si>
  <si>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</si>
  <si>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</si>
  <si>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</si>
  <si>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</si>
  <si>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</si>
  <si>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</si>
  <si>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</si>
  <si>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</si>
  <si>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</si>
  <si>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</si>
  <si>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</si>
  <si>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</si>
  <si>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</si>
  <si>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</si>
  <si>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</si>
  <si>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</si>
  <si>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</si>
  <si>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</si>
  <si>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</si>
  <si>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</si>
  <si>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</si>
  <si>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</si>
  <si>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</si>
  <si>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</si>
  <si>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</si>
  <si>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</si>
  <si>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</si>
  <si>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</si>
  <si>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</si>
  <si>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</si>
  <si>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</si>
  <si>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</si>
  <si>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</si>
  <si>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</si>
  <si>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</si>
  <si>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</si>
  <si>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</si>
  <si>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</si>
  <si>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</si>
  <si>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</si>
  <si>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</si>
  <si>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</si>
  <si>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</si>
  <si>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</si>
  <si>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</si>
  <si>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</si>
  <si>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</si>
  <si>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</si>
  <si>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</si>
  <si>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</si>
  <si>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</si>
  <si>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</si>
  <si>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</si>
  <si>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</si>
  <si>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</si>
  <si>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</si>
  <si>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</si>
  <si>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</si>
  <si>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</si>
  <si>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</si>
  <si>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</si>
  <si>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</si>
  <si>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</si>
  <si>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</si>
  <si>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</si>
  <si>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</si>
  <si>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</si>
  <si>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</si>
  <si>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</si>
  <si>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</si>
  <si>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</si>
  <si>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</si>
  <si>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</si>
  <si>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</si>
  <si>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</si>
  <si>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</si>
  <si>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</si>
  <si>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</si>
  <si>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</si>
  <si>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</si>
  <si>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</si>
  <si>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</si>
  <si>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</si>
  <si>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</si>
  <si>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</si>
  <si>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</si>
  <si>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</si>
  <si>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</si>
  <si>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</si>
  <si>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</si>
  <si>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</si>
  <si>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</si>
  <si>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</si>
  <si>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</si>
  <si>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</si>
  <si>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</si>
  <si>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</si>
  <si>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</si>
  <si>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</si>
  <si>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</si>
  <si>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</si>
  <si>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</si>
  <si>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</si>
  <si>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</si>
  <si>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</si>
  <si>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</si>
  <si>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</si>
  <si>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</si>
  <si>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</si>
  <si>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</si>
  <si>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</si>
  <si>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</si>
  <si>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</si>
  <si>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</si>
  <si>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</si>
  <si>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</si>
  <si>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</si>
  <si>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</si>
  <si>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</si>
  <si>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</si>
  <si>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</si>
  <si>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</si>
  <si>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</si>
  <si>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</si>
  <si>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</si>
  <si>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</si>
  <si>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</si>
  <si>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</si>
  <si>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</si>
  <si>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</si>
  <si>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</si>
  <si>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</si>
  <si>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</si>
  <si>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</si>
  <si>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</si>
  <si>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</si>
  <si>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</si>
  <si>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</si>
  <si>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</si>
  <si>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</si>
  <si>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</si>
  <si>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</si>
  <si>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</si>
  <si>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</si>
  <si>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</si>
  <si>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</si>
  <si>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</si>
  <si>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</si>
  <si>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</si>
  <si>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</si>
  <si>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</si>
  <si>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</si>
  <si>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</si>
  <si>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</si>
  <si>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</si>
  <si>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</si>
  <si>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</si>
  <si>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</si>
  <si>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</si>
  <si>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</si>
  <si>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</si>
  <si>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</si>
  <si>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</si>
  <si>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</si>
  <si>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</si>
  <si>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</si>
  <si>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</si>
  <si>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</si>
  <si>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</si>
  <si>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</si>
  <si>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</si>
  <si>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</si>
  <si>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</si>
  <si>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</si>
  <si>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</si>
  <si>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</si>
  <si>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</si>
  <si>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</si>
  <si>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</si>
  <si>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</si>
  <si>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</si>
  <si>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</si>
  <si>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</si>
  <si>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</si>
  <si>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</si>
  <si>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</si>
  <si>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</si>
  <si>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</si>
  <si>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</si>
  <si>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</si>
  <si>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</si>
  <si>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</si>
  <si>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</si>
  <si>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</si>
  <si>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</si>
  <si>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</si>
  <si>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</si>
  <si>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</si>
  <si>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</si>
  <si>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</si>
  <si>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</si>
  <si>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</si>
  <si>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</si>
  <si>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</si>
  <si>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</si>
  <si>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</si>
  <si>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</si>
  <si>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</si>
  <si>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</si>
  <si>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</si>
  <si>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</si>
  <si>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</si>
  <si>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</si>
  <si>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</si>
  <si>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</si>
  <si>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</si>
  <si>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</si>
  <si>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</si>
  <si>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</si>
  <si>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</si>
  <si>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</si>
  <si>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</si>
  <si>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</si>
  <si>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</si>
  <si>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</si>
  <si>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</si>
  <si>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</si>
  <si>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</si>
  <si>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</si>
  <si>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</si>
  <si>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</si>
  <si>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</si>
  <si>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</si>
  <si>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</si>
  <si>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</si>
  <si>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</si>
  <si>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</si>
  <si>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</si>
  <si>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</si>
  <si>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</si>
  <si>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</si>
  <si>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</si>
  <si>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</si>
  <si>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</si>
  <si>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</si>
  <si>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</si>
  <si>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</si>
  <si>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</si>
  <si>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</si>
  <si>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</si>
  <si>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</si>
  <si>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</si>
  <si>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</si>
  <si>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</si>
  <si>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</si>
  <si>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</si>
  <si>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</si>
  <si>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</si>
  <si>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</si>
  <si>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</si>
  <si>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</si>
  <si>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</si>
  <si>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</si>
  <si>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</si>
  <si>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</si>
  <si>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</si>
  <si>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</si>
  <si>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</si>
  <si>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</si>
  <si>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</si>
  <si>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</si>
  <si>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</si>
  <si>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</si>
  <si>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</si>
  <si>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</si>
  <si>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</si>
  <si>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</si>
  <si>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</si>
  <si>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</si>
  <si>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</si>
  <si>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</si>
  <si>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</si>
  <si>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</si>
  <si>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</si>
  <si>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</si>
  <si>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</si>
  <si>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</si>
  <si>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</si>
  <si>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</si>
  <si>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</si>
  <si>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</si>
  <si>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</si>
  <si>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</si>
  <si>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</si>
  <si>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</si>
  <si>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</si>
  <si>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</si>
  <si>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</si>
  <si>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</si>
  <si>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</si>
  <si>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</si>
  <si>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</si>
  <si>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</si>
  <si>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</si>
  <si>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</si>
  <si>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</si>
  <si>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</si>
  <si>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</si>
  <si>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</si>
  <si>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</si>
  <si>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</si>
  <si>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</si>
  <si>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</si>
  <si>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</si>
  <si>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</si>
  <si>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</si>
  <si>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</si>
  <si>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</si>
  <si>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</si>
  <si>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</si>
  <si>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</si>
  <si>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</si>
  <si>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</si>
  <si>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</si>
  <si>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</si>
  <si>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</si>
  <si>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</si>
  <si>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</si>
  <si>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</si>
  <si>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</si>
  <si>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</si>
  <si>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</si>
  <si>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</si>
  <si>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</si>
  <si>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</si>
  <si>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</si>
  <si>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</si>
  <si>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</si>
  <si>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</si>
  <si>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</si>
  <si>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</si>
  <si>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</si>
  <si>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</si>
  <si>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</si>
  <si>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</si>
  <si>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</si>
  <si>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</si>
  <si>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</si>
  <si>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</si>
  <si>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</si>
  <si>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</si>
  <si>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</si>
  <si>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</si>
  <si>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</si>
  <si>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</si>
  <si>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</si>
  <si>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</si>
  <si>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</si>
  <si>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</si>
  <si>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</si>
  <si>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</si>
  <si>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</si>
  <si>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</si>
  <si>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</si>
  <si>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</si>
  <si>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</si>
  <si>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</si>
  <si>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</si>
  <si>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</si>
  <si>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</si>
  <si>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</si>
  <si>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</si>
  <si>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</si>
  <si>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</si>
  <si>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</si>
  <si>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</si>
  <si>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</si>
  <si>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</si>
  <si>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</si>
  <si>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</si>
  <si>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</si>
  <si>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</si>
  <si>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</si>
  <si>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</si>
  <si>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</si>
  <si>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</si>
  <si>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</si>
  <si>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</si>
  <si>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</si>
  <si>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</si>
  <si>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</si>
  <si>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</si>
  <si>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</si>
  <si>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</si>
  <si>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</si>
  <si>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</si>
  <si>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</si>
  <si>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</si>
  <si>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</si>
  <si>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</si>
  <si>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</si>
  <si>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</si>
  <si>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</si>
  <si>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</si>
  <si>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</si>
  <si>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</si>
  <si>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</si>
  <si>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</si>
  <si>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</si>
  <si>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</si>
  <si>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</si>
  <si>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</si>
  <si>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</si>
  <si>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</si>
  <si>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</si>
  <si>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</si>
  <si>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</si>
  <si>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</si>
  <si>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</si>
  <si>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</si>
  <si>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</si>
  <si>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</si>
  <si>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</si>
  <si>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</si>
  <si>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</si>
  <si>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</si>
  <si>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</si>
  <si>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</si>
  <si>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</si>
  <si>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</si>
  <si>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</si>
  <si>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</si>
  <si>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</si>
  <si>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</si>
  <si>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</si>
  <si>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</si>
  <si>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</si>
  <si>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</si>
  <si>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</si>
  <si>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</si>
  <si>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</si>
  <si>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</si>
  <si>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</si>
  <si>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</si>
  <si>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</si>
  <si>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</si>
  <si>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</si>
  <si>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</si>
  <si>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</si>
  <si>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</si>
  <si>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</si>
  <si>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</si>
  <si>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</si>
  <si>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</si>
  <si>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</si>
  <si>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</si>
  <si>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</si>
  <si>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</si>
  <si>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</si>
  <si>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</si>
  <si>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</si>
  <si>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</si>
  <si>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</si>
  <si>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</si>
  <si>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</si>
  <si>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</si>
  <si>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</si>
  <si>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</si>
  <si>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</si>
  <si>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</si>
  <si>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</si>
  <si>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</si>
  <si>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</si>
  <si>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</si>
  <si>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</si>
  <si>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</si>
  <si>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</si>
  <si>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</si>
  <si>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</si>
  <si>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</si>
  <si>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</si>
  <si>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</si>
  <si>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</si>
  <si>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</si>
  <si>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</si>
  <si>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</si>
  <si>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</si>
  <si>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</si>
  <si>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</si>
  <si>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</si>
  <si>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</si>
  <si>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</si>
  <si>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</si>
  <si>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</si>
  <si>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</si>
  <si>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</si>
  <si>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</si>
  <si>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</si>
  <si>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</si>
  <si>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</si>
  <si>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</si>
  <si>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</si>
  <si>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</si>
  <si>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</si>
  <si>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</si>
  <si>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</si>
  <si>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</si>
  <si>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</si>
  <si>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</si>
  <si>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</si>
  <si>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</si>
  <si>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</si>
  <si>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</si>
  <si>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</si>
  <si>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</si>
  <si>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</si>
  <si>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</si>
  <si>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</si>
  <si>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</si>
  <si>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</si>
  <si>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</si>
  <si>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</si>
  <si>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</si>
  <si>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</si>
  <si>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</si>
  <si>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</si>
  <si>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</si>
  <si>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</si>
  <si>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</si>
  <si>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</si>
  <si>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</si>
  <si>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</si>
  <si>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</si>
  <si>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</si>
  <si>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</si>
  <si>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</si>
  <si>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</si>
  <si>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</si>
  <si>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</si>
  <si>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</si>
  <si>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</si>
  <si>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</si>
  <si>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</si>
  <si>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</si>
  <si>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</si>
  <si>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</si>
  <si>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</si>
  <si>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</si>
  <si>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</si>
  <si>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</si>
  <si>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</si>
  <si>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</si>
  <si>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</si>
  <si>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</si>
  <si>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</si>
  <si>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</si>
  <si>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</si>
  <si>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</si>
  <si>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</si>
  <si>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</si>
  <si>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</si>
  <si>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</si>
  <si>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</si>
  <si>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</si>
  <si>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</si>
  <si>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</si>
  <si>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</si>
  <si>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</si>
  <si>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</si>
  <si>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</si>
  <si>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</si>
  <si>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</si>
  <si>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</si>
  <si>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</si>
  <si>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</si>
  <si>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</si>
  <si>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</si>
  <si>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</si>
  <si>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</si>
  <si>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</si>
  <si>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</si>
  <si>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</si>
  <si>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</si>
  <si>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</si>
  <si>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</si>
  <si>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</si>
  <si>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</si>
  <si>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</si>
  <si>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</si>
  <si>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</si>
  <si>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</si>
  <si>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</si>
  <si>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</si>
  <si>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</si>
  <si>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</si>
  <si>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</si>
  <si>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</si>
  <si>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</si>
  <si>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</si>
  <si>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</si>
  <si>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</si>
  <si>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</si>
  <si>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</si>
  <si>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</si>
  <si>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</si>
  <si>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</si>
  <si>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</si>
  <si>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</si>
  <si>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</si>
  <si>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</si>
  <si>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</si>
  <si>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</si>
  <si>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</si>
  <si>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</si>
  <si>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</si>
  <si>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</si>
  <si>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</si>
  <si>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</si>
  <si>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</si>
  <si>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</si>
  <si>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</si>
  <si>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</si>
  <si>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</si>
  <si>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</si>
  <si>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</si>
  <si>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</si>
  <si>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</si>
  <si>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</si>
  <si>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</si>
  <si>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</si>
  <si>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</si>
  <si>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</si>
  <si>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</si>
  <si>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</si>
  <si>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</si>
  <si>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</si>
  <si>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</si>
  <si>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</si>
  <si>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</si>
  <si>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</si>
  <si>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</si>
  <si>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</si>
  <si>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</si>
  <si>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</si>
  <si>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</si>
  <si>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</si>
  <si>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</si>
  <si>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</si>
  <si>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</si>
  <si>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</si>
  <si>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</si>
  <si>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</si>
  <si>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</si>
  <si>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</si>
  <si>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</si>
  <si>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</si>
  <si>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</si>
  <si>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</si>
  <si>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</si>
  <si>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</si>
  <si>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</si>
  <si>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</si>
  <si>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</si>
  <si>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</si>
  <si>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</si>
  <si>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</si>
  <si>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</si>
  <si>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</si>
  <si>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</si>
  <si>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</si>
  <si>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</si>
  <si>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</si>
  <si>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</si>
  <si>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</si>
  <si>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</si>
  <si>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</si>
  <si>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</si>
  <si>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</si>
  <si>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</si>
  <si>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</si>
  <si>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</si>
  <si>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</si>
  <si>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</si>
  <si>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</si>
  <si>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</si>
  <si>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</si>
  <si>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</si>
  <si>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</si>
  <si>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</si>
  <si>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</si>
  <si>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</si>
  <si>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</si>
  <si>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</si>
  <si>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</si>
  <si>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</si>
  <si>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</si>
  <si>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</si>
  <si>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</si>
  <si>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</si>
  <si>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</si>
  <si>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</si>
  <si>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</si>
  <si>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</si>
  <si>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</si>
  <si>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</si>
  <si>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</si>
  <si>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</si>
  <si>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</si>
  <si>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</si>
  <si>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</si>
  <si>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</si>
  <si>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</si>
  <si>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</si>
  <si>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</si>
  <si>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</si>
  <si>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</si>
  <si>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</si>
  <si>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</si>
  <si>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</si>
  <si>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</si>
  <si>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</si>
  <si>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</si>
  <si>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</si>
  <si>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</si>
  <si>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</si>
  <si>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</si>
  <si>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</si>
  <si>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</si>
  <si>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</si>
  <si>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</si>
  <si>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</si>
  <si>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</si>
  <si>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</si>
  <si>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</si>
  <si>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</si>
  <si>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</si>
  <si>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</si>
  <si>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</si>
  <si>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</si>
  <si>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</si>
  <si>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</si>
  <si>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</si>
  <si>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</si>
  <si>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</si>
  <si>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</si>
  <si>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</si>
  <si>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</si>
  <si>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</si>
  <si>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</si>
  <si>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</si>
  <si>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</si>
  <si>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</si>
  <si>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</si>
  <si>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</si>
  <si>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</si>
  <si>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</si>
  <si>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</si>
  <si>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</si>
  <si>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</si>
  <si>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</si>
  <si>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</si>
  <si>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</si>
  <si>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</si>
  <si>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</si>
  <si>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</si>
  <si>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</si>
  <si>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</si>
  <si>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</si>
  <si>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</si>
  <si>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</si>
  <si>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</si>
  <si>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</si>
  <si>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</si>
  <si>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</si>
  <si>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</si>
  <si>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</si>
  <si>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</si>
  <si>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</si>
  <si>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</si>
  <si>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</si>
  <si>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</si>
  <si>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</si>
  <si>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</si>
  <si>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</si>
  <si>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</si>
  <si>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</si>
  <si>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</si>
  <si>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</si>
  <si>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</si>
  <si>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</si>
  <si>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</si>
  <si>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</si>
  <si>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</si>
  <si>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</si>
  <si>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</si>
  <si>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</si>
  <si>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</si>
  <si>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</si>
  <si>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</si>
  <si>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</si>
  <si>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</si>
  <si>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</si>
  <si>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</si>
  <si>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</si>
  <si>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</si>
  <si>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</si>
  <si>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</si>
  <si>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</si>
  <si>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</si>
  <si>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</si>
  <si>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</si>
  <si>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</si>
  <si>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</si>
  <si>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</si>
  <si>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</si>
  <si>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</si>
  <si>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</si>
  <si>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</si>
  <si>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</si>
  <si>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</si>
  <si>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</si>
  <si>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</si>
  <si>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</si>
  <si>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</si>
  <si>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</si>
  <si>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</si>
  <si>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</si>
  <si>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</si>
  <si>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</si>
  <si>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</si>
  <si>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</si>
  <si>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</si>
  <si>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</si>
  <si>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</si>
  <si>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</si>
  <si>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</si>
  <si>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</si>
  <si>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</si>
  <si>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</si>
  <si>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</si>
  <si>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</si>
  <si>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</si>
  <si>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</si>
  <si>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</si>
  <si>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</si>
  <si>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</si>
  <si>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</si>
  <si>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</si>
  <si>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</si>
  <si>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</si>
  <si>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</si>
  <si>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</si>
  <si>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</si>
  <si>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</si>
  <si>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</si>
  <si>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</si>
  <si>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</si>
  <si>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</si>
  <si>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</si>
  <si>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</si>
  <si>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</si>
  <si>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</si>
  <si>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</si>
  <si>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</si>
  <si>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</si>
  <si>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</si>
  <si>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</si>
  <si>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</si>
  <si>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</si>
  <si>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</si>
  <si>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</si>
  <si>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</si>
  <si>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</si>
  <si>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</si>
  <si>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</si>
  <si>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</si>
  <si>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</si>
  <si>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</si>
  <si>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</si>
  <si>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</si>
  <si>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</si>
  <si>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</si>
  <si>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</si>
  <si>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</si>
  <si>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</si>
  <si>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</si>
  <si>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</si>
  <si>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</si>
  <si>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</si>
  <si>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</si>
  <si>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</si>
  <si>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</si>
  <si>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</si>
  <si>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</si>
  <si>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</si>
  <si>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</si>
  <si>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</si>
  <si>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</si>
  <si>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</si>
  <si>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</si>
  <si>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</si>
  <si>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</si>
  <si>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</si>
  <si>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</si>
  <si>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</si>
  <si>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</si>
  <si>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</si>
  <si>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</si>
  <si>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</si>
  <si>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</si>
  <si>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</si>
  <si>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</si>
  <si>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</si>
  <si>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</si>
  <si>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</si>
  <si>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</si>
  <si>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</si>
  <si>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</si>
  <si>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</si>
  <si>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</si>
  <si>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</si>
  <si>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</si>
  <si>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</si>
  <si>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</si>
  <si>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</si>
  <si>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</si>
  <si>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</si>
  <si>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</si>
  <si>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</si>
  <si>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</si>
  <si>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</si>
  <si>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</si>
  <si>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</si>
  <si>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</si>
  <si>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</si>
  <si>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</si>
  <si>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</si>
  <si>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</si>
  <si>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</si>
  <si>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</si>
  <si>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</si>
  <si>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</si>
  <si>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</si>
  <si>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</si>
  <si>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</si>
  <si>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</si>
  <si>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</si>
  <si>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</si>
  <si>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</si>
  <si>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</si>
  <si>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</si>
  <si>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</si>
  <si>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</si>
  <si>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</si>
  <si>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</si>
  <si>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</si>
  <si>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</si>
  <si>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</si>
  <si>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</si>
  <si>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</si>
  <si>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</si>
  <si>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</si>
  <si>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</si>
  <si>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</si>
  <si>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</si>
  <si>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</si>
  <si>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</si>
  <si>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</si>
  <si>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</si>
  <si>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</si>
  <si>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</si>
  <si>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</si>
  <si>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</si>
  <si>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</si>
  <si>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</si>
  <si>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</si>
  <si>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</si>
  <si>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</si>
  <si>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</si>
  <si>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</si>
  <si>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</si>
  <si>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</si>
  <si>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</si>
  <si>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</si>
  <si>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</si>
  <si>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</si>
  <si>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</si>
  <si>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</si>
  <si>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</si>
  <si>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</si>
  <si>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</si>
  <si>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</si>
  <si>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</si>
  <si>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</si>
  <si>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</si>
  <si>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</si>
  <si>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</si>
  <si>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</si>
  <si>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</si>
  <si>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</si>
  <si>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</si>
  <si>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</si>
  <si>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</si>
  <si>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</si>
  <si>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</si>
  <si>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</si>
  <si>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</si>
  <si>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</si>
  <si>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</si>
  <si>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</si>
  <si>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</si>
  <si>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</si>
  <si>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</si>
  <si>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</si>
  <si>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</si>
  <si>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</si>
  <si>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</si>
  <si>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</si>
  <si>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</si>
  <si>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</si>
  <si>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</si>
  <si>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</si>
  <si>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</si>
  <si>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</si>
  <si>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</si>
  <si>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</si>
  <si>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</si>
  <si>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</si>
  <si>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</si>
  <si>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</si>
  <si>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</si>
  <si>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</si>
  <si>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</si>
  <si>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</si>
  <si>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</si>
  <si>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</si>
  <si>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</si>
  <si>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</si>
  <si>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</si>
  <si>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</si>
  <si>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</si>
  <si>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</si>
  <si>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</si>
  <si>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</si>
  <si>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</si>
  <si>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</si>
  <si>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</si>
  <si>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</si>
  <si>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</si>
  <si>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</si>
  <si>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</si>
  <si>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</si>
  <si>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</si>
  <si>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</si>
  <si>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</si>
  <si>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</si>
  <si>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</si>
  <si>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</si>
  <si>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</si>
  <si>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</si>
  <si>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</si>
  <si>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</si>
  <si>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</si>
  <si>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</si>
  <si>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</si>
  <si>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</si>
  <si>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</si>
  <si>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</si>
  <si>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</si>
  <si>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</si>
  <si>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</si>
  <si>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</si>
  <si>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</si>
  <si>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</si>
  <si>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</si>
  <si>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</si>
  <si>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</si>
  <si>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</si>
  <si>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</si>
  <si>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</si>
  <si>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</si>
  <si>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</si>
  <si>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</si>
  <si>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</si>
  <si>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</si>
  <si>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</si>
  <si>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</si>
  <si>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</si>
  <si>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</si>
  <si>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</si>
  <si>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</si>
  <si>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</si>
  <si>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</si>
  <si>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</si>
  <si>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</si>
  <si>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</si>
  <si>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</si>
  <si>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</si>
  <si>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</si>
  <si>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</si>
  <si>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</si>
  <si>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</si>
  <si>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</si>
  <si>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</si>
  <si>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</si>
  <si>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</si>
  <si>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</si>
  <si>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</si>
  <si>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</si>
  <si>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</si>
  <si>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</si>
  <si>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</si>
  <si>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</si>
  <si>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</si>
  <si>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</si>
  <si>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</si>
  <si>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</si>
  <si>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</si>
  <si>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</si>
  <si>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</si>
  <si>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</si>
  <si>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</si>
  <si>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</si>
  <si>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</si>
  <si>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</si>
  <si>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</si>
  <si>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</si>
  <si>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</si>
  <si>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</si>
  <si>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</si>
  <si>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</si>
  <si>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</si>
  <si>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</si>
  <si>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</si>
  <si>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</si>
  <si>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</si>
  <si>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</si>
  <si>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</si>
  <si>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</si>
  <si>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</si>
  <si>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</si>
  <si>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</si>
  <si>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</si>
  <si>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</si>
  <si>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</si>
  <si>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</si>
  <si>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</si>
  <si>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</si>
  <si>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</si>
  <si>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</si>
  <si>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</si>
  <si>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</si>
  <si>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</si>
  <si>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</si>
  <si>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</si>
  <si>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</si>
  <si>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</si>
  <si>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</si>
  <si>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</si>
  <si>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</si>
  <si>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</si>
  <si>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</si>
  <si>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</si>
  <si>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</si>
  <si>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</si>
  <si>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</si>
  <si>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</si>
  <si>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</si>
  <si>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</si>
  <si>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</si>
  <si>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</si>
  <si>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</si>
  <si>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</si>
  <si>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</si>
  <si>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</si>
  <si>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</si>
  <si>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</si>
  <si>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</si>
  <si>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</si>
  <si>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</si>
  <si>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</si>
  <si>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</si>
  <si>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</si>
  <si>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</si>
  <si>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</si>
  <si>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</si>
  <si>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</si>
  <si>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</si>
  <si>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</si>
  <si>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</si>
  <si>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</si>
  <si>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</si>
  <si>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</si>
  <si>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</si>
  <si>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</si>
  <si>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</si>
  <si>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</si>
  <si>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</si>
  <si>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</si>
  <si>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</si>
  <si>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</si>
  <si>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</si>
  <si>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</si>
  <si>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</si>
  <si>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</si>
  <si>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</si>
  <si>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</si>
  <si>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</si>
  <si>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</si>
  <si>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</si>
  <si>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</si>
  <si>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</si>
  <si>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</si>
  <si>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</si>
  <si>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</si>
  <si>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</si>
  <si>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</si>
  <si>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</si>
  <si>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</si>
  <si>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</si>
  <si>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</si>
  <si>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</si>
  <si>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</si>
  <si>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</si>
  <si>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</si>
  <si>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</si>
  <si>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</si>
  <si>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</si>
  <si>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</si>
  <si>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</si>
  <si>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</si>
  <si>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</si>
  <si>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</si>
  <si>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</si>
  <si>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</si>
  <si>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</si>
  <si>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</si>
  <si>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</si>
  <si>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</si>
  <si>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</si>
  <si>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</si>
  <si>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</si>
  <si>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</si>
  <si>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</si>
  <si>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</si>
  <si>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</si>
  <si>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</si>
  <si>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</si>
  <si>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</si>
  <si>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</si>
  <si>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</si>
  <si>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</si>
  <si>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</si>
  <si>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</si>
  <si>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</si>
  <si>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</si>
  <si>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</si>
  <si>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</si>
  <si>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</si>
  <si>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</si>
  <si>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</si>
  <si>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</si>
  <si>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</si>
  <si>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</si>
  <si>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</si>
  <si>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</si>
  <si>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</si>
  <si>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</si>
  <si>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</si>
  <si>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</si>
  <si>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</si>
  <si>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</si>
  <si>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</si>
  <si>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</si>
  <si>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</si>
  <si>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</si>
  <si>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</si>
  <si>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</si>
  <si>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</si>
  <si>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</si>
  <si>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</si>
  <si>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</si>
  <si>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</si>
  <si>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</si>
  <si>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</si>
  <si>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</si>
  <si>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</si>
  <si>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</si>
  <si>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</si>
  <si>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</si>
  <si>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</si>
  <si>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</si>
  <si>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</si>
  <si>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</si>
  <si>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</si>
  <si>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</si>
  <si>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</si>
  <si>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</si>
  <si>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</si>
  <si>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</si>
  <si>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</si>
  <si>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</si>
  <si>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</si>
  <si>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</si>
  <si>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</si>
  <si>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</si>
  <si>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</si>
  <si>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</si>
  <si>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</si>
  <si>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</si>
  <si>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</si>
  <si>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</si>
  <si>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</si>
  <si>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</si>
  <si>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</si>
  <si>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</si>
  <si>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</si>
  <si>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</si>
  <si>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</si>
  <si>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</si>
  <si>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</si>
  <si>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</si>
  <si>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</si>
  <si>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</si>
  <si>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</si>
  <si>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</si>
  <si>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</si>
  <si>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</si>
  <si>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</si>
  <si>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</si>
  <si>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</si>
  <si>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</si>
  <si>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</si>
  <si>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</si>
  <si>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</si>
  <si>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</si>
  <si>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</si>
  <si>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</si>
  <si>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</si>
  <si>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</si>
  <si>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</si>
  <si>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</si>
  <si>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</si>
  <si>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</si>
  <si>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</si>
  <si>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</si>
  <si>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</si>
  <si>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</si>
  <si>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</si>
  <si>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</si>
  <si>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</si>
  <si>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</si>
  <si>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</si>
  <si>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</si>
  <si>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</si>
  <si>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</si>
  <si>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</si>
  <si>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</si>
  <si>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</si>
  <si>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</si>
  <si>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</si>
  <si>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</si>
  <si>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</si>
  <si>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</si>
  <si>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</si>
  <si>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</si>
  <si>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</si>
  <si>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</si>
  <si>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</si>
  <si>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</si>
  <si>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</si>
  <si>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</si>
  <si>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</si>
  <si>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</si>
  <si>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</si>
  <si>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</si>
  <si>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</si>
  <si>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</si>
  <si>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</si>
  <si>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</si>
  <si>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</si>
  <si>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</si>
  <si>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</si>
  <si>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</si>
  <si>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</si>
  <si>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</si>
  <si>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</si>
  <si>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</si>
  <si>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</si>
  <si>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</si>
  <si>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</si>
  <si>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</si>
  <si>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</si>
  <si>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</si>
  <si>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</si>
  <si>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</si>
  <si>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</si>
  <si>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</si>
  <si>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</si>
  <si>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</si>
  <si>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</si>
  <si>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</si>
  <si>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</si>
  <si>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</si>
  <si>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</si>
  <si>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</si>
  <si>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</si>
  <si>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</si>
  <si>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</si>
  <si>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</si>
  <si>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</si>
  <si>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</si>
  <si>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</si>
  <si>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</si>
  <si>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</si>
  <si>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</si>
  <si>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</si>
  <si>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</si>
  <si>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</si>
  <si>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</si>
  <si>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</si>
  <si>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</si>
  <si>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</si>
  <si>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</si>
  <si>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</si>
  <si>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</si>
  <si>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</si>
  <si>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</si>
  <si>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</si>
  <si>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</si>
  <si>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</si>
  <si>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</si>
  <si>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</si>
  <si>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</si>
  <si>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</si>
  <si>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</si>
  <si>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</si>
  <si>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</si>
  <si>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</si>
  <si>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</si>
  <si>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</si>
  <si>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</si>
  <si>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</si>
  <si>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</si>
  <si>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</si>
  <si>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</si>
  <si>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</si>
  <si>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</si>
  <si>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</si>
  <si>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</si>
  <si>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</si>
  <si>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</si>
  <si>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</si>
  <si>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</si>
  <si>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</si>
  <si>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</si>
  <si>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</si>
  <si>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</si>
  <si>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</si>
  <si>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</si>
  <si>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</si>
  <si>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</si>
  <si>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</si>
  <si>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</si>
  <si>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</si>
  <si>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</si>
  <si>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</si>
  <si>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</si>
  <si>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</si>
  <si>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</si>
  <si>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</si>
  <si>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</si>
  <si>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</si>
  <si>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</si>
  <si>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</si>
  <si>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</si>
  <si>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</si>
  <si>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</si>
  <si>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</si>
  <si>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</si>
  <si>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</si>
  <si>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</si>
  <si>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</si>
  <si>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</si>
  <si>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</si>
  <si>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</si>
  <si>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</si>
  <si>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</si>
  <si>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</si>
  <si>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</si>
  <si>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</si>
  <si>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</si>
  <si>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</si>
  <si>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</si>
  <si>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</si>
  <si>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</si>
  <si>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</si>
  <si>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</si>
  <si>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</si>
  <si>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</si>
  <si>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</si>
  <si>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</si>
  <si>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</si>
  <si>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</si>
  <si>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</si>
  <si>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</si>
  <si>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</si>
  <si>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</si>
  <si>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</si>
  <si>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</si>
  <si>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</si>
  <si>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</si>
  <si>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</si>
  <si>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</si>
  <si>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</si>
  <si>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</si>
  <si>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</si>
  <si>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</si>
  <si>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</si>
  <si>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</si>
  <si>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</si>
  <si>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</si>
  <si>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</si>
  <si>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</si>
  <si>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</si>
  <si>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</si>
  <si>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</si>
  <si>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</si>
  <si>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</si>
  <si>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</si>
  <si>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</si>
  <si>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</si>
  <si>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</si>
  <si>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</si>
  <si>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</si>
  <si>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</si>
  <si>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</si>
  <si>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</si>
  <si>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</si>
  <si>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</si>
  <si>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</si>
  <si>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</si>
  <si>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</si>
  <si>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</si>
  <si>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</si>
  <si>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</si>
  <si>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</si>
  <si>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</si>
  <si>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</si>
  <si>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</si>
  <si>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</si>
  <si>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</si>
  <si>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</si>
  <si>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</si>
  <si>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</si>
  <si>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</si>
  <si>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</si>
  <si>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</si>
  <si>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</si>
  <si>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</si>
  <si>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</si>
  <si>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</si>
  <si>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</si>
  <si>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</si>
  <si>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</si>
  <si>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</si>
  <si>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</si>
  <si>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</si>
  <si>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</si>
  <si>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</si>
  <si>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</si>
  <si>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</si>
  <si>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</si>
  <si>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</si>
  <si>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</si>
  <si>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</si>
  <si>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</si>
  <si>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</si>
  <si>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</si>
  <si>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</si>
  <si>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</si>
  <si>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</si>
  <si>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</si>
  <si>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</si>
  <si>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</si>
  <si>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</si>
  <si>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</si>
  <si>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</si>
  <si>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</si>
  <si>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</si>
  <si>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</si>
  <si>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</si>
  <si>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</si>
  <si>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</si>
  <si>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</si>
  <si>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</si>
  <si>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</si>
  <si>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</si>
  <si>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</si>
  <si>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</si>
  <si>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</si>
  <si>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</si>
  <si>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</si>
  <si>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</si>
  <si>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</si>
  <si>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</si>
  <si>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</si>
  <si>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</si>
  <si>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</si>
  <si>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</si>
  <si>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</si>
  <si>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</si>
  <si>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</si>
  <si>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</si>
  <si>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</si>
  <si>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</si>
  <si>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</si>
  <si>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</si>
  <si>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</si>
  <si>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</si>
  <si>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</si>
  <si>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</si>
  <si>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</si>
  <si>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</si>
  <si>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</si>
  <si>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</si>
  <si>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</si>
  <si>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</si>
  <si>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</si>
  <si>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</si>
  <si>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</si>
  <si>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</si>
  <si>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</si>
  <si>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</si>
  <si>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</si>
  <si>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</si>
  <si>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</si>
  <si>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</si>
  <si>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</si>
  <si>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</si>
  <si>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</si>
  <si>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</si>
  <si>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</si>
  <si>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</si>
  <si>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</si>
  <si>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</si>
  <si>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</si>
  <si>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</si>
  <si>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</si>
  <si>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</si>
  <si>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</si>
  <si>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</si>
  <si>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</si>
  <si>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</si>
  <si>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</si>
  <si>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</si>
  <si>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</si>
  <si>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</si>
  <si>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</si>
  <si>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</si>
  <si>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</si>
  <si>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</si>
  <si>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</si>
  <si>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</si>
  <si>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</si>
  <si>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</si>
  <si>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</si>
  <si>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</si>
  <si>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</si>
  <si>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</si>
  <si>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</si>
  <si>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</si>
  <si>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</si>
  <si>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</si>
  <si>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</si>
  <si>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</si>
  <si>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</si>
  <si>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</si>
  <si>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</si>
  <si>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</si>
  <si>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</si>
  <si>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</si>
  <si>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</si>
  <si>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</si>
  <si>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</si>
  <si>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</si>
  <si>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</si>
  <si>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</si>
  <si>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</si>
  <si>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</si>
  <si>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</si>
  <si>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</si>
  <si>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</si>
  <si>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</si>
  <si>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</si>
  <si>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</si>
  <si>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</si>
  <si>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</si>
  <si>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</si>
  <si>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</si>
  <si>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</si>
  <si>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</si>
  <si>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</si>
  <si>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</si>
  <si>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</si>
  <si>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</si>
  <si>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</si>
  <si>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</si>
  <si>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</si>
  <si>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</si>
  <si>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</si>
  <si>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</si>
  <si>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</si>
  <si>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</si>
  <si>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</si>
  <si>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</si>
  <si>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</si>
  <si>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</si>
  <si>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</si>
  <si>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</si>
  <si>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</si>
  <si>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</si>
  <si>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</si>
  <si>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</si>
  <si>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</si>
  <si>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</si>
  <si>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</si>
  <si>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</si>
  <si>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</si>
  <si>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</si>
  <si>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</si>
  <si>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</si>
  <si>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</si>
  <si>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</si>
  <si>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</si>
  <si>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</si>
  <si>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</si>
  <si>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</si>
  <si>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</si>
  <si>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</si>
  <si>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</si>
  <si>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</si>
  <si>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</si>
  <si>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</si>
  <si>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</si>
  <si>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</si>
  <si>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</si>
  <si>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</si>
  <si>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</si>
  <si>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</si>
  <si>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</si>
  <si>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</si>
  <si>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</si>
  <si>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</si>
  <si>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</si>
  <si>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</si>
  <si>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</si>
  <si>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</si>
  <si>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</si>
  <si>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</si>
  <si>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</si>
  <si>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</si>
  <si>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</si>
  <si>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</si>
  <si>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</si>
  <si>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</si>
  <si>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</si>
  <si>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</si>
  <si>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</si>
  <si>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</si>
  <si>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</si>
  <si>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</si>
  <si>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</si>
  <si>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</si>
  <si>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</si>
  <si>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</si>
  <si>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</si>
  <si>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</si>
  <si>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</si>
  <si>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</si>
  <si>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</si>
  <si>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</si>
  <si>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</si>
  <si>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</si>
  <si>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</si>
  <si>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</si>
  <si>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</si>
  <si>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</si>
  <si>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</si>
  <si>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</si>
  <si>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</si>
  <si>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</si>
  <si>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</si>
  <si>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</si>
  <si>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</si>
  <si>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</si>
  <si>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</si>
  <si>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</si>
  <si>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</si>
  <si>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</si>
  <si>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</si>
  <si>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</si>
  <si>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</si>
  <si>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</si>
  <si>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</si>
  <si>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</si>
  <si>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</si>
  <si>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</si>
  <si>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</si>
  <si>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</si>
  <si>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</si>
  <si>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</si>
  <si>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</si>
  <si>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</si>
  <si>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</si>
  <si>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</si>
  <si>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</si>
  <si>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</si>
  <si>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</si>
  <si>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</si>
  <si>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</si>
  <si>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</si>
  <si>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</si>
  <si>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</si>
  <si>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</si>
  <si>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</si>
  <si>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</si>
  <si>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</si>
  <si>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</si>
  <si>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</si>
  <si>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</si>
  <si>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</si>
  <si>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</si>
  <si>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</si>
  <si>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</si>
  <si>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</si>
  <si>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</si>
  <si>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</si>
  <si>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</si>
  <si>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</si>
  <si>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</si>
  <si>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</si>
  <si>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</si>
  <si>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</si>
  <si>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</si>
  <si>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</si>
  <si>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</si>
  <si>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</si>
  <si>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</si>
  <si>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</si>
  <si>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</si>
  <si>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</si>
  <si>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</si>
  <si>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</si>
  <si>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</si>
  <si>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</si>
  <si>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</si>
  <si>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</si>
  <si>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</si>
  <si>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</si>
  <si>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</si>
  <si>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</si>
  <si>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</si>
  <si>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</si>
  <si>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</si>
  <si>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</si>
  <si>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</si>
  <si>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</si>
  <si>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</si>
  <si>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</si>
  <si>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</si>
  <si>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</si>
  <si>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</si>
  <si>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</si>
  <si>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</si>
  <si>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</si>
  <si>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</si>
  <si>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</si>
  <si>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</si>
  <si>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</si>
  <si>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</si>
  <si>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</si>
  <si>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</si>
  <si>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</si>
  <si>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</si>
  <si>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</si>
  <si>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</si>
  <si>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</si>
  <si>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</si>
  <si>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</si>
  <si>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</si>
  <si>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</si>
  <si>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</si>
  <si>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</si>
  <si>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</si>
  <si>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</si>
  <si>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</si>
  <si>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</si>
  <si>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</si>
  <si>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</si>
  <si>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</si>
  <si>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</si>
  <si>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</si>
  <si>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</si>
  <si>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</si>
  <si>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</si>
  <si>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</si>
  <si>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</si>
  <si>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</si>
  <si>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</si>
  <si>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</si>
  <si>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</si>
  <si>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</si>
  <si>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</si>
  <si>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</si>
  <si>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</si>
  <si>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</si>
  <si>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</si>
  <si>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</si>
  <si>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</si>
  <si>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</si>
  <si>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</si>
  <si>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</si>
  <si>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</si>
  <si>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</si>
  <si>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</si>
  <si>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</si>
  <si>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</si>
  <si>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</si>
  <si>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</si>
  <si>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</si>
  <si>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</si>
  <si>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</si>
  <si>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</si>
  <si>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</si>
  <si>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</si>
  <si>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</si>
  <si>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</si>
  <si>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</si>
  <si>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</si>
  <si>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</si>
  <si>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</si>
  <si>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</si>
  <si>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</si>
  <si>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</si>
  <si>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</si>
  <si>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</si>
  <si>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</si>
  <si>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</si>
  <si>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</si>
  <si>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</si>
  <si>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</si>
  <si>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</si>
  <si>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</si>
  <si>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</si>
  <si>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</si>
  <si>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</si>
  <si>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</si>
  <si>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</si>
  <si>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</si>
  <si>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</si>
  <si>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</si>
  <si>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</si>
  <si>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</si>
  <si>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</si>
  <si>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</si>
  <si>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</si>
  <si>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</si>
  <si>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</si>
  <si>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</si>
  <si>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</si>
  <si>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</si>
  <si>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</si>
  <si>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</si>
  <si>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</si>
  <si>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</si>
  <si>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</si>
  <si>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</si>
  <si>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</si>
  <si>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</si>
  <si>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</si>
  <si>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</si>
  <si>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</si>
  <si>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</si>
  <si>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</si>
  <si>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</si>
  <si>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</si>
  <si>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</si>
  <si>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</si>
  <si>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</si>
  <si>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</si>
  <si>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</si>
  <si>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</si>
  <si>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</si>
  <si>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</si>
  <si>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</si>
  <si>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</si>
  <si>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</si>
  <si>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</si>
  <si>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</si>
  <si>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</si>
  <si>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</si>
  <si>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</si>
  <si>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</si>
  <si>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</si>
  <si>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</si>
  <si>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</si>
  <si>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</si>
  <si>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</si>
  <si>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</si>
  <si>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</si>
  <si>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</si>
  <si>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</si>
  <si>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</si>
  <si>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</si>
  <si>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</si>
  <si>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</si>
  <si>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</si>
  <si>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</si>
  <si>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</si>
  <si>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</si>
  <si>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</si>
  <si>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</si>
  <si>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</si>
  <si>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</si>
  <si>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</si>
  <si>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</si>
  <si>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</si>
  <si>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</si>
  <si>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</si>
  <si>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</si>
  <si>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</si>
  <si>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</si>
  <si>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</si>
  <si>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</si>
  <si>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</si>
  <si>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</si>
  <si>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</si>
  <si>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</si>
  <si>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</si>
  <si>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</si>
  <si>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</si>
  <si>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</si>
  <si>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</si>
  <si>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</si>
  <si>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</si>
  <si>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</si>
  <si>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</si>
  <si>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</si>
  <si>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</si>
  <si>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</si>
  <si>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</si>
  <si>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</si>
  <si>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</si>
  <si>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</si>
  <si>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</si>
  <si>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</si>
  <si>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</si>
  <si>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</si>
  <si>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</si>
  <si>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</si>
  <si>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</si>
  <si>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</si>
  <si>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</si>
  <si>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</si>
  <si>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</si>
  <si>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</si>
  <si>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</si>
  <si>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</si>
  <si>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</si>
  <si>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</si>
  <si>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</si>
  <si>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</si>
  <si>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</si>
  <si>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</si>
  <si>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</si>
  <si>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</si>
  <si>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</si>
  <si>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</si>
  <si>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</si>
  <si>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</si>
  <si>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</si>
  <si>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</si>
  <si>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</si>
  <si>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</si>
  <si>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</si>
  <si>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</si>
  <si>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</si>
  <si>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</si>
  <si>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</si>
  <si>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</si>
  <si>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</si>
  <si>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</si>
  <si>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</si>
  <si>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</si>
  <si>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</si>
  <si>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</si>
  <si>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</si>
  <si>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</si>
  <si>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</si>
  <si>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</si>
  <si>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</si>
  <si>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</si>
  <si>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</si>
  <si>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</si>
  <si>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</si>
  <si>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</si>
  <si>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</si>
  <si>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</si>
  <si>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</si>
  <si>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</si>
  <si>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</si>
  <si>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</si>
  <si>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</si>
  <si>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</si>
  <si>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</si>
  <si>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</si>
  <si>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</si>
  <si>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</si>
  <si>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</si>
  <si>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</si>
  <si>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</si>
  <si>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</si>
  <si>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</si>
  <si>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</si>
  <si>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</si>
  <si>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</si>
  <si>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</si>
  <si>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</si>
  <si>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</si>
  <si>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</si>
  <si>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</si>
  <si>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</si>
  <si>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</si>
  <si>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</si>
  <si>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</si>
  <si>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</si>
  <si>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</si>
  <si>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</si>
  <si>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</si>
  <si>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</si>
  <si>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</si>
  <si>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</si>
  <si>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</si>
  <si>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</si>
  <si>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</si>
  <si>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</si>
  <si>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</si>
  <si>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</si>
  <si>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</si>
  <si>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</si>
  <si>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</si>
  <si>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</si>
  <si>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</si>
  <si>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</si>
  <si>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</si>
  <si>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</si>
  <si>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</si>
  <si>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</si>
  <si>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</si>
  <si>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</si>
  <si>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</si>
  <si>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</si>
  <si>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</si>
  <si>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</si>
  <si>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</si>
  <si>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</si>
  <si>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</si>
  <si>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</si>
  <si>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</si>
  <si>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</si>
  <si>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</si>
  <si>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</si>
  <si>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</si>
  <si>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</si>
  <si>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</si>
  <si>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</si>
  <si>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</si>
  <si>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</si>
  <si>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</si>
  <si>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</si>
  <si>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</si>
  <si>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</si>
  <si>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</si>
  <si>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</si>
  <si>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</si>
  <si>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</si>
  <si>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</si>
  <si>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</si>
  <si>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</si>
  <si>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</si>
  <si>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</si>
  <si>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</si>
  <si>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</si>
  <si>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</si>
  <si>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</si>
  <si>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</si>
  <si>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</si>
  <si>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</si>
  <si>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</si>
  <si>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</si>
  <si>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</si>
  <si>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</si>
  <si>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</si>
  <si>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</si>
  <si>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</si>
  <si>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</si>
  <si>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</si>
  <si>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</si>
  <si>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</si>
  <si>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</si>
  <si>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</si>
  <si>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</si>
  <si>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</si>
  <si>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</si>
  <si>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</si>
  <si>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</si>
  <si>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</si>
  <si>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</si>
  <si>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</si>
  <si>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</si>
  <si>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</si>
  <si>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</si>
  <si>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</si>
  <si>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</si>
  <si>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</si>
  <si>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</si>
  <si>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</si>
  <si>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</si>
  <si>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</si>
  <si>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</si>
  <si>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</si>
  <si>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</si>
  <si>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</si>
  <si>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</si>
  <si>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</si>
  <si>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</si>
  <si>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</si>
  <si>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</si>
  <si>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</si>
  <si>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</si>
  <si>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</si>
  <si>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</si>
  <si>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</si>
  <si>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</si>
  <si>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</si>
  <si>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</si>
  <si>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</si>
  <si>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</si>
  <si>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</si>
  <si>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</si>
  <si>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</si>
  <si>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</si>
  <si>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</si>
  <si>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</si>
  <si>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</si>
  <si>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</si>
  <si>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</si>
  <si>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</si>
  <si>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</si>
  <si>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</si>
  <si>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</si>
  <si>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</si>
  <si>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</si>
  <si>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</si>
  <si>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</si>
  <si>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</si>
  <si>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</si>
  <si>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</si>
  <si>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</si>
  <si>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</si>
  <si>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</si>
  <si>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</si>
  <si>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</si>
  <si>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</si>
  <si>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</si>
  <si>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</si>
  <si>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</si>
  <si>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</si>
  <si>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</si>
  <si>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</si>
  <si>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</si>
  <si>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</si>
  <si>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</si>
  <si>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</si>
  <si>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</si>
  <si>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</si>
  <si>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</si>
  <si>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</si>
  <si>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</si>
  <si>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</si>
  <si>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</si>
  <si>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</si>
  <si>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</si>
  <si>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</si>
  <si>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</si>
  <si>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</si>
  <si>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</si>
  <si>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</si>
  <si>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</si>
  <si>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</si>
  <si>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</si>
  <si>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</si>
  <si>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</si>
  <si>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</si>
  <si>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</si>
  <si>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</si>
  <si>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</si>
  <si>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</si>
  <si>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</si>
  <si>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</si>
  <si>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</si>
  <si>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</si>
  <si>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</si>
  <si>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</si>
  <si>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</si>
  <si>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</si>
  <si>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</si>
  <si>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</si>
  <si>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</si>
  <si>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</si>
  <si>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</si>
  <si>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</si>
  <si>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</si>
  <si>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</si>
  <si>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</si>
  <si>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</si>
  <si>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</si>
  <si>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</si>
  <si>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</si>
  <si>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</si>
  <si>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</si>
  <si>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</si>
  <si>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</si>
  <si>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</si>
  <si>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</si>
  <si>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</si>
  <si>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</si>
  <si>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</si>
  <si>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</si>
  <si>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</si>
  <si>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</si>
  <si>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</si>
  <si>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</si>
  <si>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</si>
  <si>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</si>
  <si>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</si>
  <si>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</si>
  <si>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</si>
  <si>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</si>
  <si>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</si>
  <si>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</si>
  <si>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</si>
  <si>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</si>
  <si>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</si>
  <si>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</si>
  <si>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</si>
  <si>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</si>
  <si>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</si>
  <si>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</si>
  <si>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</si>
  <si>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</si>
  <si>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</si>
  <si>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</si>
  <si>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</si>
  <si>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</si>
  <si>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</si>
  <si>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</si>
  <si>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</si>
  <si>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</si>
  <si>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</si>
  <si>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</si>
  <si>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</si>
  <si>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</si>
  <si>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</si>
  <si>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</si>
  <si>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</si>
  <si>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</si>
  <si>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</si>
  <si>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</si>
  <si>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</si>
  <si>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</si>
  <si>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</si>
  <si>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</si>
  <si>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</si>
  <si>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</si>
  <si>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</si>
  <si>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</si>
  <si>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</si>
  <si>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</si>
  <si>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</si>
  <si>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</si>
  <si>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</si>
  <si>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</si>
  <si>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</si>
  <si>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</si>
  <si>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</si>
  <si>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</si>
  <si>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</si>
  <si>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</si>
  <si>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</si>
  <si>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</si>
  <si>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</si>
  <si>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</si>
  <si>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</si>
  <si>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</si>
  <si>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</si>
  <si>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</si>
  <si>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</si>
  <si>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</si>
  <si>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</si>
  <si>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</si>
  <si>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</si>
  <si>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</si>
  <si>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</si>
  <si>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</si>
  <si>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</si>
  <si>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</si>
  <si>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</si>
  <si>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</si>
  <si>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</si>
  <si>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</si>
  <si>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</si>
  <si>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</si>
  <si>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</si>
  <si>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</si>
  <si>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</si>
  <si>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</si>
  <si>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</si>
  <si>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</si>
  <si>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</si>
  <si>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</si>
  <si>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</si>
  <si>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</si>
  <si>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</si>
  <si>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</si>
  <si>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</si>
  <si>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</si>
  <si>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</si>
  <si>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</si>
  <si>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</si>
  <si>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</si>
  <si>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</si>
  <si>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</si>
  <si>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</si>
  <si>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</si>
  <si>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</si>
  <si>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</si>
  <si>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</si>
  <si>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</si>
  <si>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</si>
  <si>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</si>
  <si>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</si>
  <si>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</si>
  <si>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</si>
  <si>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</si>
  <si>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</si>
  <si>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</si>
  <si>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</si>
  <si>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</si>
  <si>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</si>
  <si>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</si>
  <si>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</si>
  <si>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</si>
  <si>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</si>
  <si>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</si>
  <si>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</si>
  <si>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</si>
  <si>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</si>
  <si>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</si>
  <si>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</si>
  <si>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</si>
  <si>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</si>
  <si>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</si>
  <si>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</si>
  <si>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</si>
  <si>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</si>
  <si>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</si>
  <si>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</si>
  <si>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</si>
  <si>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</si>
  <si>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</si>
  <si>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</si>
  <si>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</si>
  <si>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</si>
  <si>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</si>
  <si>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</si>
  <si>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</si>
  <si>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</si>
  <si>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</si>
  <si>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</si>
  <si>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</si>
  <si>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</si>
  <si>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</si>
  <si>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</si>
  <si>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</si>
  <si>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</si>
  <si>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</si>
  <si>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</si>
  <si>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</si>
  <si>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</si>
  <si>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</si>
  <si>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</si>
  <si>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</si>
  <si>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</si>
  <si>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</si>
  <si>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</si>
  <si>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</si>
  <si>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</si>
  <si>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</si>
  <si>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</si>
  <si>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</si>
  <si>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</si>
  <si>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</si>
  <si>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</si>
  <si>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</si>
  <si>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</si>
  <si>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</si>
  <si>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</si>
  <si>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</si>
  <si>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</si>
  <si>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</si>
  <si>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</si>
  <si>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</si>
  <si>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</si>
  <si>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</si>
  <si>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</si>
  <si>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</si>
  <si>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</si>
  <si>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</si>
  <si>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</si>
  <si>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</si>
  <si>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</si>
  <si>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</si>
  <si>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</si>
  <si>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</si>
  <si>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</si>
  <si>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</si>
  <si>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</si>
  <si>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</si>
  <si>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</si>
  <si>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</si>
  <si>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</si>
  <si>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</si>
  <si>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</si>
  <si>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</si>
  <si>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</si>
  <si>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</si>
  <si>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</si>
  <si>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</si>
  <si>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</si>
  <si>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</si>
  <si>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</si>
  <si>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</si>
  <si>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</si>
  <si>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</si>
  <si>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</si>
  <si>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</si>
  <si>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</si>
  <si>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</si>
  <si>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</si>
  <si>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</si>
  <si>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</si>
  <si>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</si>
  <si>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</si>
  <si>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</si>
  <si>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</si>
  <si>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</si>
  <si>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</si>
  <si>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</si>
  <si>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</si>
  <si>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</si>
  <si>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</si>
  <si>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</si>
  <si>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</si>
  <si>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</si>
  <si>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</si>
  <si>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</si>
  <si>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</si>
  <si>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</si>
  <si>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</si>
  <si>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</si>
  <si>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</si>
  <si>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</si>
  <si>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</si>
  <si>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</si>
  <si>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</si>
  <si>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</si>
  <si>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</si>
  <si>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</si>
  <si>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</si>
  <si>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</si>
  <si>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</si>
  <si>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</si>
  <si>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</si>
  <si>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</si>
  <si>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</si>
  <si>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</si>
  <si>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</si>
  <si>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</si>
  <si>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</si>
  <si>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</si>
  <si>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</si>
  <si>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</si>
  <si>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</si>
  <si>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</si>
  <si>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</si>
  <si>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</si>
  <si>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</si>
  <si>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</si>
  <si>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</si>
  <si>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</si>
  <si>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</si>
  <si>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</si>
  <si>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</si>
  <si>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</si>
  <si>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</si>
  <si>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</si>
  <si>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</si>
  <si>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</si>
  <si>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</si>
  <si>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</si>
  <si>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</si>
  <si>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</si>
  <si>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</si>
  <si>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</si>
  <si>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</si>
  <si>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</si>
  <si>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</si>
  <si>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</si>
  <si>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</si>
  <si>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</si>
  <si>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</si>
  <si>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</si>
  <si>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</si>
  <si>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</si>
  <si>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</si>
  <si>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</si>
  <si>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</si>
  <si>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</si>
  <si>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</si>
  <si>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</si>
  <si>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</si>
  <si>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</si>
  <si>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</si>
  <si>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</si>
  <si>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</si>
  <si>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</si>
  <si>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</si>
  <si>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</si>
  <si>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</si>
  <si>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</si>
  <si>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</si>
  <si>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</si>
  <si>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</si>
  <si>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</si>
  <si>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</si>
  <si>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</si>
  <si>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</si>
  <si>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</si>
  <si>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</si>
  <si>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</si>
  <si>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</si>
  <si>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</si>
  <si>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</si>
  <si>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</si>
  <si>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</si>
  <si>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</si>
  <si>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</si>
  <si>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</si>
  <si>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</si>
  <si>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</si>
  <si>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</si>
  <si>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</si>
  <si>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</si>
  <si>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</si>
  <si>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</si>
  <si>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</si>
  <si>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</si>
  <si>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</si>
  <si>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</si>
  <si>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</si>
  <si>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</si>
  <si>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</si>
  <si>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</si>
  <si>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</si>
  <si>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</si>
  <si>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</si>
  <si>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</si>
  <si>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</si>
  <si>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</si>
  <si>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</si>
  <si>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</si>
  <si>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</si>
  <si>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</si>
  <si>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</si>
  <si>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</si>
  <si>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</si>
  <si>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</si>
  <si>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</si>
  <si>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</si>
  <si>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</si>
  <si>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</si>
  <si>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</si>
  <si>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</si>
  <si>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</si>
  <si>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</si>
  <si>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</si>
  <si>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</si>
  <si>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</si>
  <si>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</si>
  <si>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</si>
  <si>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</si>
  <si>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</si>
  <si>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</si>
  <si>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</si>
  <si>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</si>
  <si>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</si>
  <si>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</si>
  <si>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</si>
  <si>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</si>
  <si>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</si>
  <si>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</si>
  <si>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</si>
  <si>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</si>
  <si>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</si>
  <si>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</si>
  <si>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</si>
  <si>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</si>
  <si>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</si>
  <si>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</si>
  <si>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</si>
  <si>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</si>
  <si>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</si>
  <si>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</si>
  <si>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</si>
  <si>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</si>
  <si>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</si>
  <si>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</si>
  <si>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</si>
  <si>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</si>
  <si>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</si>
  <si>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</si>
  <si>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</si>
  <si>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</si>
  <si>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</si>
  <si>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</si>
  <si>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</si>
  <si>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</si>
  <si>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</si>
  <si>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</si>
  <si>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</si>
  <si>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</si>
  <si>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</si>
  <si>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</si>
  <si>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</si>
  <si>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</si>
  <si>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</si>
  <si>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</si>
  <si>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</si>
  <si>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</si>
  <si>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</si>
  <si>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</si>
  <si>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</si>
  <si>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</si>
  <si>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</si>
  <si>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</si>
  <si>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</si>
  <si>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</si>
  <si>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</si>
  <si>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</si>
  <si>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</si>
  <si>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</si>
  <si>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</si>
  <si>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</si>
  <si>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</si>
  <si>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</si>
  <si>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</si>
  <si>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</si>
  <si>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</si>
  <si>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</si>
  <si>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</si>
  <si>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</si>
  <si>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</si>
  <si>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</si>
  <si>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</si>
  <si>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</si>
  <si>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</si>
  <si>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</si>
  <si>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</si>
  <si>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</si>
  <si>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</si>
  <si>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</si>
  <si>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</si>
  <si>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</si>
  <si>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</si>
  <si>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</si>
  <si>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</si>
  <si>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</si>
  <si>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</si>
  <si>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</si>
  <si>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</si>
  <si>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</si>
  <si>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</si>
  <si>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</si>
  <si>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</si>
  <si>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</si>
  <si>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</si>
  <si>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</si>
  <si>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</si>
  <si>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</si>
  <si>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</si>
  <si>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</si>
  <si>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</si>
  <si>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</si>
  <si>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</si>
  <si>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</si>
  <si>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</si>
  <si>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</si>
  <si>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</si>
  <si>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</si>
  <si>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</si>
  <si>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</si>
  <si>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</si>
  <si>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</si>
  <si>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</si>
  <si>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</si>
  <si>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</si>
  <si>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</si>
  <si>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</si>
  <si>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</si>
  <si>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</si>
  <si>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</si>
  <si>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</si>
  <si>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</si>
  <si>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</si>
  <si>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</si>
  <si>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</si>
  <si>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</si>
  <si>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</si>
  <si>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</si>
  <si>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</si>
  <si>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</si>
  <si>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</si>
  <si>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</si>
  <si>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</si>
  <si>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</si>
  <si>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</si>
  <si>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</si>
  <si>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</si>
  <si>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</si>
  <si>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</si>
  <si>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</si>
  <si>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</si>
  <si>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</si>
  <si>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</si>
  <si>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</si>
  <si>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</si>
  <si>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</si>
  <si>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</si>
  <si>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</si>
  <si>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</si>
  <si>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</si>
  <si>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</si>
  <si>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</si>
  <si>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</si>
  <si>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</si>
  <si>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</si>
  <si>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</si>
  <si>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</si>
  <si>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</si>
  <si>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</si>
  <si>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</si>
  <si>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</si>
  <si>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</si>
  <si>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</si>
  <si>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</si>
  <si>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</si>
  <si>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</si>
  <si>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</si>
  <si>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</si>
  <si>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</si>
  <si>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</si>
  <si>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</si>
  <si>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</si>
  <si>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</si>
  <si>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</si>
  <si>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</si>
  <si>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</si>
  <si>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</si>
  <si>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</si>
  <si>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</si>
  <si>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</si>
  <si>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</si>
  <si>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</si>
  <si>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</si>
  <si>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</si>
  <si>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</si>
  <si>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</si>
  <si>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</si>
  <si>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</si>
  <si>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</si>
  <si>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</si>
  <si>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</si>
  <si>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</si>
  <si>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</si>
  <si>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</si>
  <si>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</si>
  <si>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</si>
  <si>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</si>
  <si>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</si>
  <si>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</si>
  <si>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</si>
  <si>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</si>
  <si>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</si>
  <si>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</si>
  <si>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</si>
  <si>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</si>
  <si>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</si>
  <si>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</si>
  <si>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</si>
  <si>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</si>
  <si>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</si>
  <si>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</si>
  <si>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</si>
  <si>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</si>
  <si>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</si>
  <si>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</si>
  <si>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</si>
  <si>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</si>
  <si>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</si>
  <si>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</si>
  <si>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</si>
  <si>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</si>
  <si>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</si>
  <si>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</si>
  <si>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</si>
  <si>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</si>
  <si>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</si>
  <si>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</si>
  <si>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</si>
  <si>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</si>
  <si>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</si>
  <si>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</si>
  <si>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</si>
  <si>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</si>
  <si>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</si>
  <si>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</si>
  <si>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</si>
  <si>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</si>
  <si>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</si>
  <si>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</si>
  <si>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</si>
  <si>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</si>
  <si>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</si>
  <si>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</si>
  <si>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</si>
  <si>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</si>
  <si>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</si>
  <si>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</si>
  <si>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</si>
  <si>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</si>
  <si>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</si>
  <si>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</si>
  <si>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</si>
  <si>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</si>
  <si>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</si>
  <si>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</si>
  <si>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</si>
  <si>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</si>
  <si>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</si>
  <si>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</si>
  <si>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</si>
  <si>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</si>
  <si>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</si>
  <si>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</si>
  <si>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</si>
  <si>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</si>
  <si>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</si>
  <si>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</si>
  <si>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</si>
  <si>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</si>
  <si>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</si>
  <si>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</si>
  <si>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</si>
  <si>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</si>
  <si>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</si>
  <si>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</si>
  <si>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</si>
  <si>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</si>
  <si>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</si>
  <si>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</si>
  <si>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</si>
  <si>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</si>
  <si>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</si>
  <si>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</si>
  <si>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</si>
  <si>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</si>
  <si>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</si>
  <si>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</si>
  <si>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</si>
  <si>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</si>
  <si>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</si>
  <si>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</si>
  <si>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</si>
  <si>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</si>
  <si>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</si>
  <si>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</si>
  <si>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</si>
  <si>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</si>
  <si>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</si>
  <si>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</si>
  <si>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</si>
  <si>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</si>
  <si>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</si>
  <si>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</si>
  <si>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</si>
  <si>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</si>
  <si>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</si>
  <si>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</si>
  <si>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</si>
  <si>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</si>
  <si>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</si>
  <si>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</si>
  <si>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</si>
  <si>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</si>
  <si>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</si>
  <si>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</si>
  <si>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</si>
  <si>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</si>
  <si>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</si>
  <si>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</si>
  <si>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</si>
  <si>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</si>
  <si>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</si>
  <si>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</si>
  <si>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</si>
  <si>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</si>
  <si>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</si>
  <si>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</si>
  <si>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</si>
  <si>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</si>
  <si>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</si>
  <si>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</si>
  <si>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</si>
  <si>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</si>
  <si>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</si>
  <si>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</si>
  <si>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</si>
  <si>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</si>
  <si>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</si>
  <si>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</si>
  <si>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</si>
  <si>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</si>
  <si>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</si>
  <si>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</si>
  <si>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</si>
  <si>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</si>
  <si>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</si>
  <si>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</si>
  <si>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</si>
  <si>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</si>
  <si>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</si>
  <si>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</si>
  <si>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</si>
  <si>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</si>
  <si>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</si>
  <si>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</si>
  <si>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</si>
  <si>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</si>
  <si>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</si>
  <si>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</si>
  <si>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</si>
  <si>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</si>
  <si>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</si>
  <si>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</si>
  <si>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</si>
  <si>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</si>
  <si>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</si>
  <si>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</si>
  <si>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</si>
  <si>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</si>
  <si>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</si>
  <si>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</si>
  <si>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</si>
  <si>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</si>
  <si>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</si>
  <si>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</si>
  <si>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</si>
  <si>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</si>
  <si>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</si>
  <si>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</si>
  <si>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</si>
  <si>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</si>
  <si>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</si>
  <si>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</si>
  <si>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</si>
  <si>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</si>
  <si>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</si>
  <si>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</si>
  <si>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</si>
  <si>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</si>
  <si>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</si>
  <si>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</si>
  <si>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</si>
  <si>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</si>
  <si>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</si>
  <si>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</si>
  <si>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</si>
  <si>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</si>
  <si>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</si>
  <si>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</si>
  <si>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</si>
  <si>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</si>
  <si>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</si>
  <si>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</si>
  <si>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</si>
  <si>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</si>
  <si>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</si>
  <si>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</si>
  <si>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</si>
  <si>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</si>
  <si>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</si>
  <si>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</si>
  <si>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</si>
  <si>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</si>
  <si>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</si>
  <si>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</si>
  <si>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</si>
  <si>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</si>
  <si>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</si>
  <si>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</si>
  <si>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</si>
  <si>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</si>
  <si>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</si>
  <si>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</si>
  <si>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</si>
  <si>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</si>
  <si>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</si>
  <si>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</si>
  <si>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</si>
  <si>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</si>
  <si>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</si>
  <si>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</si>
  <si>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</si>
  <si>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</si>
  <si>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</si>
  <si>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</si>
  <si>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</si>
  <si>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</si>
  <si>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</si>
  <si>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</si>
  <si>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</si>
  <si>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</si>
  <si>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</si>
  <si>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</si>
  <si>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</si>
  <si>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</si>
  <si>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</si>
  <si>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</si>
  <si>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</si>
  <si>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</si>
  <si>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</si>
  <si>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</si>
  <si>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</si>
  <si>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</si>
  <si>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</si>
  <si>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</si>
  <si>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</si>
  <si>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</si>
  <si>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</si>
  <si>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</si>
  <si>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</si>
  <si>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</si>
  <si>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</si>
  <si>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</si>
  <si>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</si>
  <si>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</si>
  <si>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</si>
  <si>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</si>
  <si>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</si>
  <si>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</si>
  <si>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</si>
  <si>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</si>
  <si>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</si>
  <si>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</si>
  <si>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</si>
  <si>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</si>
  <si>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</si>
  <si>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</si>
  <si>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</si>
  <si>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</si>
  <si>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</si>
  <si>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</si>
  <si>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</si>
  <si>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</si>
  <si>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</si>
  <si>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</si>
  <si>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</si>
  <si>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</si>
  <si>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</si>
  <si>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</si>
  <si>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</si>
  <si>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</si>
  <si>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</si>
  <si>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</si>
  <si>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</si>
  <si>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</si>
  <si>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</si>
  <si>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</si>
  <si>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</si>
  <si>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</si>
  <si>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</si>
  <si>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</si>
  <si>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</si>
  <si>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</si>
  <si>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</si>
  <si>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</si>
  <si>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</si>
  <si>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</si>
  <si>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</si>
  <si>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</si>
  <si>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</si>
  <si>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</si>
  <si>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</si>
  <si>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</si>
  <si>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</si>
  <si>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</si>
  <si>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</si>
  <si>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</si>
  <si>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</si>
  <si>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</si>
  <si>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</si>
  <si>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</si>
  <si>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</si>
  <si>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</si>
  <si>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</si>
  <si>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</si>
  <si>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</si>
  <si>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</si>
  <si>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</si>
  <si>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</si>
  <si>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</si>
  <si>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</si>
  <si>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</si>
  <si>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</si>
  <si>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</si>
  <si>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</si>
  <si>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</si>
  <si>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</si>
  <si>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</si>
  <si>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</si>
  <si>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</si>
  <si>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</si>
  <si>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</si>
  <si>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</si>
  <si>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</si>
  <si>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</si>
  <si>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</si>
  <si>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</si>
  <si>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</si>
  <si>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</si>
  <si>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</si>
  <si>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</si>
  <si>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</si>
  <si>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</si>
  <si>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</si>
  <si>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</si>
  <si>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</si>
  <si>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</si>
  <si>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</si>
  <si>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</si>
  <si>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</si>
  <si>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</si>
  <si>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</si>
  <si>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</si>
  <si>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</si>
  <si>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</si>
  <si>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</si>
  <si>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</si>
  <si>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</si>
  <si>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</si>
  <si>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</si>
  <si>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</si>
  <si>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</si>
  <si>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</si>
  <si>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</si>
  <si>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</si>
  <si>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</si>
  <si>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</si>
  <si>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</si>
  <si>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</si>
  <si>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</si>
  <si>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</si>
  <si>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</si>
  <si>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</si>
  <si>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</si>
  <si>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</si>
  <si>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</si>
  <si>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</si>
  <si>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</si>
  <si>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</si>
  <si>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</si>
  <si>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</si>
  <si>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</si>
  <si>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</si>
  <si>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</si>
  <si>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</si>
  <si>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</si>
  <si>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</si>
  <si>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</si>
  <si>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</si>
  <si>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</si>
  <si>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</si>
  <si>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</si>
  <si>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</si>
  <si>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</si>
  <si>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</si>
  <si>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</si>
  <si>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</si>
  <si>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</si>
  <si>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</si>
  <si>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</si>
  <si>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</si>
  <si>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</si>
  <si>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</si>
  <si>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</si>
  <si>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</si>
  <si>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</si>
  <si>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</si>
  <si>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</si>
  <si>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</si>
  <si>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</si>
  <si>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</si>
  <si>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</si>
  <si>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</si>
  <si>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</si>
  <si>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</si>
  <si>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</si>
  <si>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</si>
  <si>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</si>
  <si>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</si>
  <si>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</si>
  <si>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</si>
  <si>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</si>
  <si>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</si>
  <si>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</si>
  <si>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</si>
  <si>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</si>
  <si>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</si>
  <si>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</si>
  <si>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</si>
  <si>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</si>
  <si>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</si>
  <si>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</si>
  <si>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</si>
  <si>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</si>
  <si>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</si>
  <si>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</si>
  <si>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</si>
  <si>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</si>
  <si>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</si>
  <si>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</si>
  <si>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</si>
  <si>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</si>
  <si>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</si>
  <si>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</si>
  <si>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</si>
  <si>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</si>
  <si>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</si>
  <si>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</si>
  <si>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</si>
  <si>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</si>
  <si>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</si>
  <si>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</si>
  <si>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</si>
  <si>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</si>
  <si>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</si>
  <si>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</si>
  <si>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</si>
  <si>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</si>
  <si>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</si>
  <si>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</si>
  <si>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</si>
  <si>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</si>
  <si>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</si>
  <si>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</si>
  <si>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</si>
  <si>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</si>
  <si>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</si>
  <si>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</si>
  <si>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</si>
  <si>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</si>
  <si>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</si>
  <si>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</si>
  <si>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</si>
  <si>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</si>
  <si>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</si>
  <si>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</si>
  <si>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</si>
  <si>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</si>
  <si>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</si>
  <si>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</si>
  <si>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</si>
  <si>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</si>
  <si>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</si>
  <si>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</si>
  <si>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</si>
  <si>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</si>
  <si>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</si>
  <si>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</si>
  <si>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</si>
  <si>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</si>
  <si>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</si>
  <si>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</si>
  <si>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</si>
  <si>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</si>
  <si>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</si>
  <si>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</si>
  <si>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</si>
  <si>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</si>
  <si>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</si>
  <si>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</si>
  <si>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</si>
  <si>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</si>
  <si>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</si>
  <si>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</si>
  <si>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</si>
  <si>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</si>
  <si>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</si>
  <si>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</si>
  <si>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</si>
  <si>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</si>
  <si>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</si>
  <si>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</si>
  <si>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</si>
  <si>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</si>
  <si>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</si>
  <si>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</si>
  <si>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</si>
  <si>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</si>
  <si>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</si>
  <si>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</si>
  <si>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</si>
  <si>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</si>
  <si>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</si>
  <si>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</si>
  <si>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</si>
  <si>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</si>
  <si>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</si>
  <si>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</si>
  <si>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</si>
  <si>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</si>
  <si>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</si>
  <si>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</si>
  <si>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</si>
  <si>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</si>
  <si>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</si>
  <si>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</si>
  <si>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</si>
  <si>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</si>
  <si>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</si>
  <si>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</si>
  <si>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</si>
  <si>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</si>
  <si>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</si>
  <si>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</si>
  <si>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</si>
  <si>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</si>
  <si>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</si>
  <si>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</si>
  <si>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</si>
  <si>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</si>
  <si>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</si>
  <si>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</si>
  <si>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</si>
  <si>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</si>
  <si>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</si>
  <si>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</si>
  <si>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</si>
  <si>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</si>
  <si>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</si>
  <si>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</si>
  <si>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</si>
  <si>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</si>
  <si>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</si>
  <si>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</si>
  <si>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</si>
  <si>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</si>
  <si>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</si>
  <si>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</si>
  <si>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</si>
  <si>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</si>
  <si>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</si>
  <si>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</si>
  <si>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</si>
  <si>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</si>
  <si>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</si>
  <si>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</si>
  <si>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</si>
  <si>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</si>
  <si>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</si>
  <si>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</si>
  <si>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</si>
  <si>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</si>
  <si>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</si>
  <si>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</si>
  <si>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</si>
  <si>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</si>
  <si>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</si>
  <si>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</si>
  <si>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</si>
  <si>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</si>
  <si>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</si>
  <si>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</si>
  <si>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</si>
  <si>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</si>
  <si>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</si>
  <si>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</si>
  <si>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</si>
  <si>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</si>
  <si>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</si>
  <si>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</si>
  <si>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</si>
  <si>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</si>
  <si>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</si>
  <si>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</si>
  <si>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</si>
  <si>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</si>
  <si>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</si>
  <si>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</si>
  <si>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</si>
  <si>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</si>
  <si>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</si>
  <si>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</si>
  <si>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</si>
  <si>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</si>
  <si>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</si>
  <si>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</si>
  <si>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</si>
  <si>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</si>
  <si>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</si>
  <si>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</si>
  <si>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</si>
  <si>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</si>
  <si>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</si>
  <si>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</si>
  <si>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</si>
  <si>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</si>
  <si>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</si>
  <si>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</si>
  <si>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</si>
  <si>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</si>
  <si>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</si>
  <si>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</si>
  <si>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</si>
  <si>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</si>
  <si>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</si>
  <si>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</si>
  <si>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</si>
  <si>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</si>
  <si>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</si>
  <si>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</si>
  <si>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</si>
  <si>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</si>
  <si>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</si>
  <si>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</si>
  <si>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</si>
  <si>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</si>
  <si>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</si>
  <si>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</si>
  <si>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</si>
  <si>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</si>
  <si>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</si>
  <si>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</si>
  <si>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</si>
  <si>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</si>
  <si>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</si>
  <si>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</si>
  <si>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</si>
  <si>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</si>
  <si>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</si>
  <si>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</si>
  <si>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</si>
  <si>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</si>
  <si>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</si>
  <si>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</si>
  <si>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</si>
  <si>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</si>
  <si>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</si>
  <si>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</si>
  <si>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</si>
  <si>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</si>
  <si>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</si>
  <si>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</si>
  <si>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</si>
  <si>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</si>
  <si>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</si>
  <si>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</si>
  <si>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</si>
  <si>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</si>
  <si>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</si>
  <si>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</si>
  <si>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</si>
  <si>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</si>
  <si>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</si>
  <si>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</si>
  <si>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</si>
  <si>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</si>
  <si>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</si>
  <si>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</si>
  <si>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</si>
  <si>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</si>
  <si>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</si>
  <si>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</si>
  <si>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</si>
  <si>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</si>
  <si>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</si>
  <si>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</si>
  <si>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</si>
  <si>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</si>
  <si>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</si>
  <si>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</si>
  <si>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</si>
  <si>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</si>
  <si>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</si>
  <si>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</si>
  <si>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</si>
  <si>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</si>
  <si>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</si>
  <si>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</si>
  <si>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</si>
  <si>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</si>
  <si>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</si>
  <si>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</si>
  <si>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</si>
  <si>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</si>
  <si>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</si>
  <si>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</si>
  <si>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</si>
  <si>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</si>
  <si>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</si>
  <si>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</si>
  <si>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</si>
  <si>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</si>
  <si>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</si>
  <si>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</si>
  <si>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</si>
  <si>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</si>
  <si>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</si>
  <si>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</si>
  <si>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</si>
  <si>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</si>
  <si>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</si>
  <si>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</si>
  <si>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</si>
  <si>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</si>
  <si>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</si>
  <si>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</si>
  <si>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</si>
  <si>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</si>
  <si>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</si>
  <si>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</si>
  <si>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</si>
  <si>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</si>
  <si>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</si>
  <si>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</si>
  <si>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</si>
  <si>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</si>
  <si>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</si>
  <si>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</si>
  <si>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</si>
  <si>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</si>
  <si>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</si>
  <si>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</si>
  <si>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</si>
  <si>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</si>
  <si>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</si>
  <si>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</si>
  <si>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</si>
  <si>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</si>
  <si>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</si>
  <si>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</si>
  <si>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</si>
  <si>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</si>
  <si>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</si>
  <si>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</si>
  <si>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</si>
  <si>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</si>
  <si>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</si>
  <si>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</si>
  <si>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</si>
  <si>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</si>
  <si>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</si>
  <si>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</si>
  <si>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</si>
  <si>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</si>
  <si>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</si>
  <si>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</si>
  <si>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</si>
  <si>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</si>
  <si>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</si>
  <si>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</si>
  <si>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</si>
  <si>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</si>
  <si>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</si>
  <si>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</si>
  <si>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</si>
  <si>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</si>
  <si>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</si>
  <si>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</si>
  <si>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</si>
  <si>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</si>
  <si>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</si>
  <si>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</si>
  <si>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</si>
  <si>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</si>
  <si>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</si>
  <si>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</si>
  <si>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</si>
  <si>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</si>
  <si>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</si>
  <si>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</si>
  <si>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</si>
  <si>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</si>
  <si>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</si>
  <si>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</si>
  <si>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</si>
  <si>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</si>
  <si>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</si>
  <si>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</si>
  <si>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</si>
  <si>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</si>
  <si>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</si>
  <si>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</si>
  <si>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</si>
  <si>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</si>
  <si>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</si>
  <si>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</si>
  <si>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</si>
  <si>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</si>
  <si>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</si>
  <si>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</si>
  <si>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</si>
  <si>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</si>
  <si>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</si>
  <si>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</si>
  <si>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</si>
  <si>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</si>
  <si>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</si>
  <si>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</si>
  <si>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</si>
  <si>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</si>
  <si>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</si>
  <si>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</si>
  <si>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</si>
  <si>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</si>
  <si>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</si>
  <si>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</si>
  <si>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</si>
  <si>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</si>
  <si>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</si>
  <si>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</si>
  <si>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</si>
  <si>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</si>
  <si>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</si>
  <si>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</si>
  <si>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</si>
  <si>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</si>
  <si>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</si>
  <si>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</si>
  <si>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</si>
  <si>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</si>
  <si>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</si>
  <si>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</si>
  <si>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</si>
  <si>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</si>
  <si>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</si>
  <si>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</si>
  <si>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</si>
  <si>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</si>
  <si>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</si>
  <si>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</si>
  <si>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</si>
  <si>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</si>
  <si>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</si>
  <si>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</si>
  <si>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</si>
  <si>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</si>
  <si>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</si>
  <si>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</si>
  <si>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</si>
  <si>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</si>
  <si>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</si>
  <si>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</si>
  <si>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</si>
  <si>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</si>
  <si>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</si>
  <si>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</si>
  <si>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</si>
  <si>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</si>
  <si>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</si>
  <si>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</si>
  <si>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</si>
  <si>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</si>
  <si>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</si>
  <si>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</si>
  <si>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</si>
  <si>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</si>
  <si>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</si>
  <si>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</si>
  <si>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</si>
  <si>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</si>
  <si>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</si>
  <si>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</si>
  <si>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</si>
  <si>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</si>
  <si>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</si>
  <si>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</si>
  <si>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</si>
  <si>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</si>
  <si>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</si>
  <si>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</si>
  <si>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</si>
  <si>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</si>
  <si>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</si>
  <si>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</si>
  <si>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</si>
  <si>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</si>
  <si>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</si>
  <si>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</si>
  <si>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</si>
  <si>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</si>
  <si>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</si>
  <si>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</si>
  <si>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</si>
  <si>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</si>
  <si>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</si>
  <si>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</si>
  <si>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</si>
  <si>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</si>
  <si>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</si>
  <si>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</si>
  <si>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</si>
  <si>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</si>
  <si>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</si>
  <si>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</si>
  <si>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</si>
  <si>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</si>
  <si>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</si>
  <si>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</si>
  <si>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</si>
  <si>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</si>
  <si>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</si>
  <si>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</si>
  <si>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</si>
  <si>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</si>
  <si>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</si>
  <si>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</si>
  <si>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</si>
  <si>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</si>
  <si>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</si>
  <si>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</si>
  <si>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</si>
  <si>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</si>
  <si>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</si>
  <si>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</si>
  <si>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</si>
  <si>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</si>
  <si>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</si>
  <si>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</si>
  <si>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</si>
  <si>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</si>
  <si>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</si>
  <si>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</si>
  <si>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</si>
  <si>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</si>
  <si>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</si>
  <si>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</si>
  <si>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</si>
  <si>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</si>
  <si>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</si>
  <si>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</si>
  <si>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</si>
  <si>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</si>
  <si>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</si>
  <si>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</si>
  <si>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</si>
  <si>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</si>
  <si>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</si>
  <si>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</si>
  <si>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</si>
  <si>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</si>
  <si>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</si>
  <si>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</si>
  <si>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</si>
  <si>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</si>
  <si>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</si>
  <si>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</si>
  <si>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</si>
  <si>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</si>
  <si>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</si>
  <si>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</si>
  <si>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</si>
  <si>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</si>
  <si>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</si>
  <si>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</si>
  <si>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</si>
  <si>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</si>
  <si>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</si>
  <si>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</si>
  <si>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</si>
  <si>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</si>
  <si>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</si>
  <si>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</si>
  <si>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</si>
  <si>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</si>
  <si>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</si>
  <si>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</si>
  <si>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</si>
  <si>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</si>
  <si>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</si>
  <si>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</si>
  <si>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</si>
  <si>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</si>
  <si>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</si>
  <si>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</si>
  <si>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</si>
  <si>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</si>
  <si>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</si>
  <si>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</si>
  <si>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</si>
  <si>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</si>
  <si>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</si>
  <si>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</si>
  <si>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</si>
  <si>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</si>
  <si>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</si>
  <si>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</si>
  <si>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</si>
  <si>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</si>
  <si>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</si>
  <si>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</si>
  <si>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</si>
  <si>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</si>
  <si>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</si>
  <si>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</si>
  <si>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</si>
  <si>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</si>
  <si>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</si>
  <si>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</si>
  <si>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</si>
  <si>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</si>
  <si>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</si>
  <si>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</si>
  <si>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</si>
  <si>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</si>
  <si>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</si>
  <si>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</si>
  <si>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</si>
  <si>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</si>
  <si>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</si>
  <si>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</si>
  <si>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</si>
  <si>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</si>
  <si>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</si>
  <si>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</si>
  <si>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</si>
  <si>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</si>
  <si>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</si>
  <si>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</si>
  <si>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</si>
  <si>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</si>
  <si>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</si>
  <si>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</si>
  <si>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</si>
  <si>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</si>
  <si>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</si>
  <si>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</si>
  <si>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</si>
  <si>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</si>
  <si>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</si>
  <si>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</si>
  <si>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</si>
  <si>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</si>
  <si>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</si>
  <si>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</si>
  <si>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</si>
  <si>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</si>
  <si>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</si>
  <si>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</si>
  <si>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</si>
  <si>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</si>
  <si>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</si>
  <si>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</si>
  <si>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</si>
  <si>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</si>
  <si>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</si>
  <si>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</si>
  <si>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</si>
  <si>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</si>
  <si>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</si>
  <si>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</si>
  <si>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</si>
  <si>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</si>
  <si>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</si>
  <si>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</si>
  <si>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</si>
  <si>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</si>
  <si>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</si>
  <si>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</si>
  <si>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</si>
  <si>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</si>
  <si>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</si>
  <si>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</si>
  <si>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</si>
  <si>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</si>
  <si>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</si>
  <si>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</si>
  <si>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</si>
  <si>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</si>
  <si>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</si>
  <si>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</si>
  <si>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</si>
  <si>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</si>
  <si>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</si>
  <si>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</si>
  <si>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</si>
  <si>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</si>
  <si>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</si>
  <si>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</si>
  <si>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</si>
  <si>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</si>
  <si>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</si>
  <si>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</si>
  <si>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</si>
  <si>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</si>
  <si>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</si>
  <si>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</si>
  <si>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</si>
  <si>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</si>
  <si>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</si>
  <si>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</si>
  <si>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</si>
  <si>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</si>
  <si>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</si>
  <si>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</si>
  <si>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</si>
  <si>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</si>
  <si>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</si>
  <si>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</si>
  <si>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</si>
  <si>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</si>
  <si>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</si>
  <si>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</si>
  <si>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</si>
  <si>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</si>
  <si>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</si>
  <si>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</si>
  <si>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</si>
  <si>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</si>
  <si>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</si>
  <si>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</si>
  <si>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</si>
  <si>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</si>
  <si>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</si>
  <si>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</si>
  <si>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</si>
  <si>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</si>
  <si>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</si>
  <si>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</si>
  <si>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</si>
  <si>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</si>
  <si>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</si>
  <si>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</si>
  <si>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</si>
  <si>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</si>
  <si>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</si>
  <si>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</si>
  <si>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</si>
  <si>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</si>
  <si>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</si>
  <si>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</si>
  <si>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</si>
  <si>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</si>
  <si>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</si>
  <si>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</si>
  <si>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</si>
  <si>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</si>
  <si>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</si>
  <si>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</si>
  <si>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</si>
  <si>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</si>
  <si>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</si>
  <si>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</si>
  <si>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</si>
  <si>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</si>
  <si>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</si>
  <si>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</si>
  <si>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</si>
  <si>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</si>
  <si>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</si>
  <si>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</si>
  <si>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</si>
  <si>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</si>
  <si>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</si>
  <si>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</si>
  <si>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</si>
  <si>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</si>
  <si>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</si>
  <si>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</si>
  <si>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</si>
  <si>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</si>
  <si>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</si>
  <si>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</si>
  <si>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</si>
  <si>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</si>
  <si>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</si>
  <si>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</si>
  <si>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</si>
  <si>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</si>
  <si>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</si>
  <si>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</si>
  <si>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</si>
  <si>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</si>
  <si>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</si>
  <si>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</si>
  <si>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</si>
  <si>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</si>
  <si>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</si>
  <si>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</si>
  <si>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</si>
  <si>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</si>
  <si>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</si>
  <si>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</si>
  <si>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</si>
  <si>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</si>
  <si>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</si>
  <si>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</si>
  <si>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</si>
  <si>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</si>
  <si>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</si>
  <si>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</si>
  <si>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</si>
  <si>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</si>
  <si>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</si>
  <si>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</si>
  <si>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</si>
  <si>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</si>
  <si>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</si>
  <si>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</si>
  <si>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</si>
  <si>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</si>
  <si>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</si>
  <si>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</si>
  <si>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</si>
  <si>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</si>
  <si>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</si>
  <si>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</si>
  <si>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</si>
  <si>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</si>
  <si>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</si>
  <si>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</si>
  <si>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</si>
  <si>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</si>
  <si>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</si>
  <si>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</si>
  <si>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</si>
  <si>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</si>
  <si>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</si>
  <si>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</si>
  <si>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</si>
  <si>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</si>
  <si>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</si>
  <si>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</si>
  <si>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</si>
  <si>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</si>
  <si>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</si>
  <si>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</si>
  <si>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</si>
  <si>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</si>
  <si>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</si>
  <si>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</si>
  <si>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</si>
  <si>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</si>
  <si>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</si>
  <si>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</si>
  <si>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</si>
  <si>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</si>
  <si>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</si>
  <si>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</si>
  <si>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</si>
  <si>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</si>
  <si>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</si>
  <si>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</si>
  <si>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</si>
  <si>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</si>
  <si>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</si>
  <si>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</si>
  <si>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</si>
  <si>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</si>
  <si>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</si>
  <si>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</si>
  <si>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</si>
  <si>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</si>
  <si>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</si>
  <si>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</si>
  <si>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</si>
  <si>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</si>
  <si>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</si>
  <si>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</si>
  <si>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</si>
  <si>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</si>
  <si>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</si>
  <si>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</si>
  <si>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</si>
  <si>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</si>
  <si>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</si>
  <si>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</si>
  <si>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</si>
  <si>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</si>
  <si>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</si>
  <si>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</si>
  <si>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</si>
  <si>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</si>
  <si>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</si>
  <si>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</si>
  <si>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</si>
  <si>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</si>
  <si>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</si>
  <si>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</si>
  <si>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</si>
  <si>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</si>
  <si>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</si>
  <si>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</si>
  <si>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</si>
  <si>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</si>
  <si>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</si>
  <si>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</si>
  <si>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</si>
  <si>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</si>
  <si>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</si>
  <si>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</si>
  <si>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</si>
  <si>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</si>
  <si>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</si>
  <si>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</si>
  <si>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</si>
  <si>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</si>
  <si>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</si>
  <si>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</si>
  <si>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</si>
  <si>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</si>
  <si>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</si>
  <si>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</si>
  <si>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</si>
  <si>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</si>
  <si>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</si>
  <si>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</si>
  <si>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</si>
  <si>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</si>
  <si>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</si>
  <si>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</si>
  <si>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</si>
  <si>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</si>
  <si>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</si>
  <si>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</si>
  <si>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</si>
  <si>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</si>
  <si>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</si>
  <si>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</si>
  <si>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</si>
  <si>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</si>
  <si>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</si>
  <si>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</si>
  <si>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</si>
  <si>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</si>
  <si>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</si>
  <si>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</si>
  <si>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</si>
  <si>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</si>
  <si>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</si>
  <si>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</si>
  <si>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</si>
  <si>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</si>
  <si>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</si>
  <si>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</si>
  <si>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</si>
  <si>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</si>
  <si>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</si>
  <si>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</si>
  <si>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</si>
  <si>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</si>
  <si>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</si>
  <si>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</si>
  <si>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</si>
  <si>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</si>
  <si>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</si>
  <si>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</si>
  <si>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</si>
  <si>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</si>
  <si>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</si>
  <si>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</si>
  <si>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</si>
  <si>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</si>
  <si>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</si>
  <si>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</si>
  <si>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</si>
  <si>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</si>
  <si>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</si>
  <si>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</si>
  <si>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</si>
  <si>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</si>
  <si>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</si>
  <si>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</si>
  <si>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</si>
  <si>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</si>
  <si>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</si>
  <si>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</si>
  <si>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</si>
  <si>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</si>
  <si>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</si>
  <si>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</si>
  <si>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</si>
  <si>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</si>
  <si>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</si>
  <si>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</si>
  <si>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</si>
  <si>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</si>
  <si>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</si>
  <si>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</si>
  <si>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</si>
  <si>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</si>
  <si>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</si>
  <si>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</si>
  <si>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</si>
  <si>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</si>
  <si>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</si>
  <si>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</si>
  <si>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</si>
  <si>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</si>
  <si>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</si>
  <si>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</si>
  <si>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</si>
  <si>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</si>
  <si>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</si>
  <si>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</si>
  <si>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</si>
  <si>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</si>
  <si>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</si>
  <si>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</si>
  <si>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</si>
  <si>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</si>
  <si>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</si>
  <si>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</si>
  <si>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</si>
  <si>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</si>
  <si>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</si>
  <si>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</si>
  <si>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</si>
  <si>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</si>
  <si>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</si>
  <si>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</si>
  <si>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</si>
  <si>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</si>
  <si>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</si>
  <si>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</si>
  <si>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</si>
  <si>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</si>
  <si>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</si>
  <si>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</si>
  <si>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</si>
  <si>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</si>
  <si>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</si>
  <si>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</si>
  <si>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</si>
  <si>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</si>
  <si>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</si>
  <si>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</si>
  <si>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</si>
  <si>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</si>
  <si>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</si>
  <si>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</si>
  <si>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</si>
  <si>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</si>
  <si>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</si>
  <si>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</si>
  <si>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</si>
  <si>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</si>
  <si>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</si>
  <si>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</si>
  <si>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</si>
  <si>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</si>
  <si>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</si>
  <si>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</si>
  <si>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</si>
  <si>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</si>
  <si>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</si>
  <si>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</si>
  <si>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</si>
  <si>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</si>
  <si>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</si>
  <si>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</si>
  <si>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</si>
  <si>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</si>
  <si>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</si>
  <si>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</si>
  <si>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</si>
  <si>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</si>
  <si>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</si>
  <si>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</si>
  <si>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</si>
  <si>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</si>
  <si>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</si>
  <si>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</si>
  <si>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</si>
  <si>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</si>
  <si>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</si>
  <si>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</si>
  <si>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</si>
  <si>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</si>
  <si>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</si>
  <si>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</si>
  <si>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</si>
  <si>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</si>
  <si>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</si>
  <si>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</si>
  <si>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</si>
  <si>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</si>
  <si>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</si>
  <si>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</si>
  <si>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</si>
  <si>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</si>
  <si>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</si>
  <si>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</si>
  <si>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</si>
  <si>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</si>
  <si>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</si>
  <si>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</si>
  <si>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</si>
  <si>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</si>
  <si>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</si>
  <si>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</si>
  <si>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</si>
  <si>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</si>
  <si>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</si>
  <si>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</si>
  <si>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</si>
  <si>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</si>
  <si>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</si>
  <si>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</si>
  <si>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</si>
  <si>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</si>
  <si>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</si>
  <si>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</si>
  <si>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</si>
  <si>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</si>
  <si>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</si>
  <si>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</si>
  <si>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</si>
  <si>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</si>
  <si>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</si>
  <si>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</si>
  <si>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</si>
  <si>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</si>
  <si>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</si>
  <si>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</si>
  <si>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</si>
  <si>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</si>
  <si>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</si>
  <si>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</si>
  <si>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</si>
  <si>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</si>
  <si>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</si>
  <si>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</si>
  <si>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</si>
  <si>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</si>
  <si>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</si>
  <si>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</si>
  <si>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</si>
  <si>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</si>
  <si>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</si>
  <si>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</si>
  <si>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</si>
  <si>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</si>
  <si>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</si>
  <si>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</si>
  <si>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</si>
  <si>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</si>
  <si>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</si>
  <si>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</si>
  <si>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</si>
  <si>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</si>
  <si>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</si>
  <si>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</si>
  <si>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</si>
  <si>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</si>
  <si>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</si>
  <si>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</si>
  <si>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</si>
  <si>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</si>
  <si>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</si>
  <si>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</si>
  <si>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</si>
  <si>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</si>
  <si>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</si>
  <si>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</si>
  <si>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</si>
  <si>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</si>
  <si>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</si>
  <si>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</si>
  <si>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</si>
  <si>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</si>
  <si>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</si>
  <si>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</si>
  <si>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</si>
  <si>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</si>
  <si>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</si>
  <si>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</si>
  <si>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</si>
  <si>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</si>
  <si>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</si>
  <si>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</si>
  <si>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</si>
  <si>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</si>
  <si>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</si>
  <si>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</si>
  <si>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</si>
  <si>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</si>
  <si>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</si>
  <si>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</si>
  <si>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</si>
  <si>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</si>
  <si>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</si>
  <si>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</si>
  <si>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</si>
  <si>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</si>
  <si>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</si>
  <si>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</si>
  <si>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</si>
  <si>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</si>
  <si>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</si>
  <si>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</si>
  <si>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</si>
  <si>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</si>
  <si>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</si>
  <si>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</si>
  <si>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</si>
  <si>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</si>
  <si>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</si>
  <si>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</si>
  <si>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</si>
  <si>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</si>
  <si>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</si>
  <si>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</si>
  <si>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</si>
  <si>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</si>
  <si>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</si>
  <si>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</si>
  <si>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</si>
  <si>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</si>
  <si>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</si>
  <si>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</si>
  <si>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</si>
  <si>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</si>
  <si>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</si>
  <si>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</si>
  <si>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</si>
  <si>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</si>
  <si>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</si>
  <si>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</si>
  <si>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</si>
  <si>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</si>
  <si>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</si>
  <si>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</si>
  <si>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</si>
  <si>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</si>
  <si>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</si>
  <si>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</si>
  <si>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</si>
  <si>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</si>
  <si>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</si>
  <si>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</si>
  <si>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</si>
  <si>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</si>
  <si>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</si>
  <si>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</si>
  <si>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</si>
  <si>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</si>
  <si>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</si>
  <si>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</si>
  <si>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</si>
  <si>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</si>
  <si>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</si>
  <si>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</si>
  <si>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</si>
  <si>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</si>
  <si>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</si>
  <si>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</si>
  <si>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</si>
  <si>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</si>
  <si>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</si>
  <si>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</si>
  <si>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</si>
  <si>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</si>
  <si>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</si>
  <si>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</si>
  <si>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</si>
  <si>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</si>
  <si>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</si>
  <si>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</si>
  <si>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</si>
  <si>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</si>
  <si>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</si>
  <si>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</si>
  <si>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</si>
  <si>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</si>
  <si>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</si>
  <si>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</si>
  <si>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</si>
  <si>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</si>
  <si>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</si>
  <si>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</si>
  <si>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</si>
  <si>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</si>
  <si>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</si>
  <si>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</si>
  <si>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</si>
  <si>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</si>
  <si>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</si>
  <si>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</si>
  <si>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</si>
  <si>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</si>
  <si>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</si>
  <si>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</si>
  <si>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</si>
  <si>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</si>
  <si>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</si>
  <si>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</si>
  <si>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</si>
  <si>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</si>
  <si>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</si>
  <si>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</si>
  <si>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</si>
  <si>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</si>
  <si>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</si>
  <si>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</si>
  <si>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</si>
  <si>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</si>
  <si>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</si>
  <si>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</si>
  <si>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</si>
  <si>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</si>
  <si>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</si>
  <si>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</si>
  <si>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</si>
  <si>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</si>
  <si>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</si>
  <si>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</si>
  <si>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</si>
  <si>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</si>
  <si>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</si>
  <si>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</si>
  <si>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</si>
  <si>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</si>
  <si>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</si>
  <si>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</si>
  <si>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</si>
  <si>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</si>
  <si>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</si>
  <si>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</si>
  <si>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</si>
  <si>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</si>
  <si>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</si>
  <si>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</si>
  <si>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</si>
  <si>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</si>
  <si>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</si>
  <si>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</si>
  <si>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</si>
  <si>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</si>
  <si>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</si>
  <si>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</si>
  <si>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</si>
  <si>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</si>
  <si>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</si>
  <si>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</si>
  <si>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</si>
  <si>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</si>
  <si>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</si>
  <si>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</si>
  <si>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</si>
  <si>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</si>
  <si>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</si>
  <si>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</si>
  <si>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</si>
  <si>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</si>
  <si>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</si>
  <si>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</si>
  <si>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</si>
  <si>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</si>
  <si>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</si>
  <si>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</si>
  <si>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</si>
  <si>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</si>
  <si>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</si>
  <si>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</si>
  <si>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</si>
  <si>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</si>
  <si>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</si>
  <si>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</si>
  <si>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</si>
  <si>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</si>
  <si>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</si>
  <si>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</si>
  <si>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</si>
  <si>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</si>
  <si>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</si>
  <si>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</si>
  <si>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</si>
  <si>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</si>
  <si>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</si>
  <si>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</si>
  <si>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</si>
  <si>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</si>
  <si>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</si>
  <si>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</si>
  <si>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</si>
  <si>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</si>
  <si>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</si>
  <si>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</si>
  <si>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</si>
  <si>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</si>
  <si>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</si>
  <si>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</si>
  <si>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</si>
  <si>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</si>
  <si>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</si>
  <si>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</si>
  <si>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</si>
  <si>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</si>
  <si>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</si>
  <si>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</si>
  <si>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</si>
  <si>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</si>
  <si>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</si>
  <si>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</si>
  <si>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</si>
  <si>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</si>
  <si>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</si>
  <si>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</si>
  <si>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</si>
  <si>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</si>
  <si>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</si>
  <si>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</si>
  <si>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</si>
  <si>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</si>
  <si>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</si>
  <si>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</si>
  <si>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</si>
  <si>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</si>
  <si>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</si>
  <si>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</si>
  <si>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</si>
  <si>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</si>
  <si>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</si>
  <si>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</si>
  <si>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</si>
  <si>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</si>
  <si>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</si>
  <si>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</si>
  <si>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</si>
  <si>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</si>
  <si>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</si>
  <si>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</si>
  <si>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</si>
  <si>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</si>
  <si>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</si>
  <si>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</si>
  <si>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</si>
  <si>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</si>
  <si>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</si>
  <si>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</si>
  <si>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</si>
  <si>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</si>
  <si>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</si>
  <si>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</si>
  <si>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</si>
  <si>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</si>
  <si>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</si>
  <si>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</si>
  <si>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</si>
  <si>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</si>
  <si>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</si>
  <si>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</si>
  <si>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</si>
  <si>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</si>
  <si>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</si>
  <si>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</si>
  <si>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</si>
  <si>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</si>
  <si>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</si>
  <si>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</si>
  <si>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</si>
  <si>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</si>
  <si>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</si>
  <si>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</si>
  <si>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</si>
  <si>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</si>
  <si>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</si>
  <si>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</si>
  <si>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</si>
  <si>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</si>
  <si>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</si>
  <si>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</si>
  <si>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</si>
  <si>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</si>
  <si>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</si>
  <si>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</si>
  <si>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</si>
  <si>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</si>
  <si>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</si>
  <si>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</si>
  <si>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</si>
  <si>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</si>
  <si>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</si>
  <si>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</si>
  <si>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</si>
  <si>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</si>
  <si>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</si>
  <si>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</si>
  <si>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</si>
  <si>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</si>
  <si>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</si>
  <si>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</si>
  <si>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</si>
  <si>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</si>
  <si>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</si>
  <si>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</si>
  <si>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</si>
  <si>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</si>
  <si>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</si>
  <si>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</si>
  <si>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</si>
  <si>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</si>
  <si>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</si>
  <si>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</si>
  <si>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</si>
  <si>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</si>
  <si>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</si>
  <si>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</si>
  <si>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</si>
  <si>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</si>
  <si>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</si>
  <si>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</si>
  <si>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</si>
  <si>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</si>
  <si>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</si>
  <si>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</si>
  <si>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</si>
  <si>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</si>
  <si>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</si>
  <si>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</si>
  <si>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</si>
  <si>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</si>
  <si>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</si>
  <si>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</si>
  <si>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</si>
  <si>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</si>
  <si>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</si>
  <si>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</si>
  <si>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</si>
  <si>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</si>
  <si>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</si>
  <si>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</si>
  <si>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</si>
  <si>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</si>
  <si>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</si>
  <si>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</si>
  <si>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</si>
  <si>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</si>
  <si>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</si>
  <si>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</si>
  <si>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</si>
  <si>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</si>
  <si>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</si>
  <si>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</si>
  <si>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</si>
  <si>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</si>
  <si>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</si>
  <si>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</si>
  <si>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</si>
  <si>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</si>
  <si>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</si>
  <si>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</si>
  <si>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</si>
  <si>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</si>
  <si>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</si>
  <si>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</si>
  <si>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</si>
  <si>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</si>
  <si>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</si>
  <si>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</si>
  <si>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</si>
  <si>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</si>
  <si>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</si>
  <si>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</si>
  <si>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</si>
  <si>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</si>
  <si>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</si>
  <si>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</si>
  <si>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</si>
  <si>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</si>
  <si>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</si>
  <si>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</si>
  <si>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</si>
  <si>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</si>
  <si>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</si>
  <si>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</si>
  <si>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</si>
  <si>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</si>
  <si>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</si>
  <si>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</si>
  <si>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</si>
  <si>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</si>
  <si>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</si>
  <si>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</si>
  <si>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</si>
  <si>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</si>
  <si>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</si>
  <si>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</si>
  <si>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</si>
  <si>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</si>
  <si>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</si>
  <si>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</si>
  <si>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</si>
  <si>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</si>
  <si>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</si>
  <si>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</si>
  <si>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</si>
  <si>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</si>
  <si>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</si>
  <si>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</si>
  <si>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</si>
  <si>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</si>
  <si>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</si>
  <si>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</si>
  <si>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</si>
  <si>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</si>
  <si>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</si>
  <si>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</si>
  <si>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</si>
  <si>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</si>
  <si>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</si>
  <si>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</si>
  <si>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</si>
  <si>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</si>
  <si>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</si>
  <si>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</si>
  <si>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</si>
  <si>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</si>
  <si>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</si>
  <si>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</si>
  <si>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</si>
  <si>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</si>
  <si>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</si>
  <si>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</si>
  <si>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</si>
  <si>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</si>
  <si>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</si>
  <si>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</si>
  <si>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</si>
  <si>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</si>
  <si>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</si>
  <si>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</si>
  <si>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</si>
  <si>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</si>
  <si>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</si>
  <si>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</si>
  <si>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</si>
  <si>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</si>
  <si>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</si>
  <si>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</si>
  <si>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</si>
  <si>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</si>
  <si>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</si>
  <si>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</si>
  <si>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</si>
  <si>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</si>
  <si>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</si>
  <si>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</si>
  <si>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</si>
  <si>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</si>
  <si>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</si>
  <si>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</si>
  <si>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</si>
  <si>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</si>
  <si>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</si>
  <si>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</si>
  <si>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</si>
  <si>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</si>
  <si>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</si>
  <si>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</si>
  <si>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</si>
  <si>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</si>
  <si>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</si>
  <si>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</si>
  <si>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</si>
  <si>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</si>
  <si>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</si>
  <si>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</si>
  <si>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</si>
  <si>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</si>
  <si>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</si>
  <si>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</si>
  <si>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</si>
  <si>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</si>
  <si>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</si>
  <si>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</si>
  <si>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</si>
  <si>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</si>
  <si>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</si>
  <si>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</si>
  <si>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</si>
  <si>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</si>
  <si>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</si>
  <si>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</si>
  <si>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</si>
  <si>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</si>
  <si>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</si>
  <si>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</si>
  <si>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</si>
  <si>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</si>
  <si>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</si>
  <si>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</si>
  <si>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</si>
  <si>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</si>
  <si>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</si>
  <si>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</si>
  <si>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</si>
  <si>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</si>
  <si>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</si>
  <si>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</si>
  <si>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</si>
  <si>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</si>
  <si>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</si>
  <si>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</si>
  <si>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</si>
  <si>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</si>
  <si>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</si>
  <si>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</si>
  <si>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</si>
  <si>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</si>
  <si>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</si>
  <si>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</si>
  <si>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</si>
  <si>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</si>
  <si>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</si>
  <si>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</si>
  <si>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</si>
  <si>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</si>
  <si>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</si>
  <si>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</si>
  <si>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</si>
  <si>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</si>
  <si>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</si>
  <si>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</si>
  <si>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</si>
  <si>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</si>
  <si>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</si>
  <si>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</si>
  <si>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</si>
  <si>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</si>
  <si>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</si>
  <si>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</si>
  <si>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</si>
  <si>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</si>
  <si>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</si>
  <si>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</si>
  <si>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</si>
  <si>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</si>
  <si>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</si>
  <si>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</si>
  <si>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</si>
  <si>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</si>
  <si>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</si>
  <si>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</si>
  <si>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</si>
  <si>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</si>
  <si>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</si>
  <si>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</si>
  <si>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</si>
  <si>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</si>
  <si>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</si>
  <si>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</si>
  <si>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</si>
  <si>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</si>
  <si>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</si>
  <si>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</si>
  <si>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</si>
  <si>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</si>
  <si>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</si>
  <si>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</si>
  <si>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</si>
  <si>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</si>
  <si>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</si>
  <si>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</si>
  <si>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</si>
  <si>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</si>
  <si>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</si>
  <si>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</si>
  <si>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</si>
  <si>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</si>
  <si>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</si>
  <si>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</si>
  <si>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</si>
  <si>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</si>
  <si>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</si>
  <si>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</si>
  <si>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</si>
  <si>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</si>
  <si>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</si>
  <si>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</si>
  <si>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</si>
  <si>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</si>
  <si>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</si>
  <si>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</si>
  <si>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</si>
  <si>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</si>
  <si>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</si>
  <si>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</si>
  <si>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</si>
  <si>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</si>
  <si>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</si>
  <si>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</si>
  <si>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</si>
  <si>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</si>
  <si>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</si>
  <si>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</si>
  <si>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</si>
  <si>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</si>
  <si>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</si>
  <si>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</si>
  <si>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</si>
  <si>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</si>
  <si>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</si>
  <si>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</si>
  <si>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</si>
  <si>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</si>
  <si>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</si>
  <si>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</si>
  <si>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</si>
  <si>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</si>
  <si>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</si>
  <si>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</si>
  <si>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</si>
  <si>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</si>
  <si>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</si>
  <si>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</si>
  <si>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</si>
  <si>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</si>
  <si>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</si>
  <si>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</si>
  <si>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</si>
  <si>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</si>
  <si>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</si>
  <si>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</si>
  <si>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</si>
  <si>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</si>
  <si>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</si>
  <si>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</si>
  <si>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</si>
  <si>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</si>
  <si>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</si>
  <si>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</si>
  <si>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</si>
  <si>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</si>
  <si>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</si>
  <si>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</si>
  <si>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</si>
  <si>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</si>
  <si>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</si>
  <si>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</si>
  <si>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</si>
  <si>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</si>
  <si>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</si>
  <si>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</si>
  <si>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</si>
  <si>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</si>
  <si>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</si>
  <si>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</si>
  <si>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</si>
  <si>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</si>
  <si>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</si>
  <si>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</si>
  <si>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</si>
  <si>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</si>
  <si>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</si>
  <si>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</si>
  <si>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</si>
  <si>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</si>
  <si>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</si>
  <si>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</si>
  <si>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</si>
  <si>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</si>
  <si>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</si>
  <si>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</si>
  <si>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</si>
  <si>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</si>
  <si>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</si>
  <si>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</si>
  <si>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</si>
  <si>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</si>
  <si>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</si>
  <si>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</si>
  <si>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</si>
  <si>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</si>
  <si>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</si>
  <si>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</si>
  <si>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</si>
  <si>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</si>
  <si>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</si>
  <si>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</si>
  <si>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</si>
  <si>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</si>
  <si>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</si>
  <si>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</si>
  <si>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</si>
  <si>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</si>
  <si>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</si>
  <si>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</si>
  <si>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</si>
  <si>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</si>
  <si>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</si>
  <si>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</si>
  <si>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</si>
  <si>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</si>
  <si>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</si>
  <si>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</si>
  <si>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</si>
  <si>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</si>
  <si>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</si>
  <si>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</si>
  <si>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</si>
  <si>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</si>
  <si>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</si>
  <si>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</si>
  <si>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</si>
  <si>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</si>
  <si>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</si>
  <si>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</si>
  <si>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</si>
  <si>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</si>
  <si>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</si>
  <si>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</si>
  <si>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</si>
  <si>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</si>
  <si>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</si>
  <si>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</si>
  <si>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</si>
  <si>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</si>
  <si>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</si>
  <si>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</si>
  <si>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</si>
  <si>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</si>
  <si>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</si>
  <si>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</si>
  <si>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</si>
  <si>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</si>
  <si>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</si>
  <si>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</si>
  <si>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</si>
  <si>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</si>
  <si>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</si>
  <si>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</si>
  <si>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</si>
  <si>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</si>
  <si>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</si>
  <si>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</si>
  <si>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</si>
  <si>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</si>
  <si>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</si>
  <si>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</si>
  <si>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</si>
  <si>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</si>
  <si>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</si>
  <si>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</si>
  <si>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</si>
  <si>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</si>
  <si>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</si>
  <si>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</si>
  <si>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</si>
  <si>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</si>
  <si>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</si>
  <si>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</si>
  <si>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</si>
  <si>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</si>
  <si>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</si>
  <si>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</si>
  <si>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</si>
  <si>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</si>
  <si>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</si>
  <si>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</si>
  <si>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</si>
  <si>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</si>
  <si>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</si>
  <si>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</si>
  <si>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</si>
  <si>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</si>
  <si>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</si>
  <si>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</si>
  <si>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</si>
  <si>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</si>
  <si>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</si>
  <si>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</si>
  <si>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</si>
  <si>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</si>
  <si>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</si>
  <si>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</si>
  <si>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</si>
  <si>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</si>
  <si>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</si>
  <si>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</si>
  <si>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</si>
  <si>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</si>
  <si>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</si>
  <si>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</si>
  <si>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</si>
  <si>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</si>
  <si>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</si>
  <si>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</si>
  <si>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</si>
  <si>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</si>
  <si>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</si>
  <si>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</si>
  <si>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</si>
  <si>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</si>
  <si>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</si>
  <si>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</si>
  <si>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</si>
  <si>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</si>
  <si>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</si>
  <si>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</si>
  <si>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</si>
  <si>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</si>
  <si>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</si>
  <si>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</si>
  <si>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</si>
  <si>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</si>
  <si>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</si>
  <si>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</si>
  <si>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</si>
  <si>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</si>
  <si>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</si>
  <si>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</si>
  <si>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</si>
  <si>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</si>
  <si>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</si>
  <si>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</si>
  <si>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</si>
  <si>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</si>
  <si>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</si>
  <si>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</si>
  <si>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</si>
  <si>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</si>
  <si>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</si>
  <si>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</si>
  <si>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</si>
  <si>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</si>
  <si>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</si>
  <si>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</si>
  <si>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</si>
  <si>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</si>
  <si>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</si>
  <si>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</si>
  <si>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</si>
  <si>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</si>
  <si>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</si>
  <si>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</si>
  <si>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</si>
  <si>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</si>
  <si>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</si>
  <si>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</si>
  <si>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</si>
  <si>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</si>
  <si>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</si>
  <si>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</si>
  <si>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</si>
  <si>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</si>
  <si>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</si>
  <si>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</si>
  <si>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</si>
  <si>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</si>
  <si>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</si>
  <si>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</si>
  <si>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</si>
  <si>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</si>
  <si>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</si>
  <si>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</si>
  <si>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</si>
  <si>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</si>
  <si>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</si>
  <si>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</si>
  <si>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</si>
  <si>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</si>
  <si>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</si>
  <si>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</si>
  <si>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</si>
  <si>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</si>
  <si>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</si>
  <si>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</si>
  <si>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</si>
  <si>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</si>
  <si>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</si>
  <si>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</si>
  <si>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</si>
  <si>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</si>
  <si>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</si>
  <si>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</si>
  <si>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</si>
  <si>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</si>
  <si>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</si>
  <si>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</si>
  <si>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</si>
  <si>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</si>
  <si>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</si>
  <si>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</si>
  <si>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</si>
  <si>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</si>
  <si>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</si>
  <si>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</si>
  <si>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</si>
  <si>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</si>
  <si>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</si>
  <si>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</si>
  <si>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</si>
  <si>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</si>
  <si>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</si>
  <si>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</si>
  <si>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</si>
  <si>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</si>
  <si>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</si>
  <si>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</si>
  <si>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</si>
  <si>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</si>
  <si>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</si>
  <si>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</si>
  <si>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</si>
  <si>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</si>
  <si>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</si>
  <si>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</si>
  <si>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</si>
  <si>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</si>
  <si>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</si>
  <si>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</si>
  <si>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</si>
  <si>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</si>
  <si>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</si>
  <si>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</si>
  <si>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</si>
  <si>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</si>
  <si>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</si>
  <si>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</si>
  <si>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</si>
  <si>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</si>
  <si>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</si>
  <si>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</si>
  <si>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</si>
  <si>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</si>
  <si>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</si>
  <si>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</si>
  <si>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</si>
  <si>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</si>
  <si>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</si>
  <si>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</si>
  <si>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</si>
  <si>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</si>
  <si>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</si>
  <si>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</si>
  <si>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</si>
  <si>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</si>
  <si>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</si>
  <si>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</si>
  <si>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</si>
  <si>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</si>
  <si>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</si>
  <si>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</si>
  <si>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</si>
  <si>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</si>
  <si>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</si>
  <si>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</si>
  <si>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</si>
  <si>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</si>
  <si>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</si>
  <si>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</si>
  <si>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</si>
  <si>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</si>
  <si>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</si>
  <si>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</si>
  <si>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</si>
  <si>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</si>
  <si>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</si>
  <si>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</si>
  <si>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</si>
  <si>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</si>
  <si>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</si>
  <si>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</si>
  <si>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</si>
  <si>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</si>
  <si>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</si>
  <si>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</si>
  <si>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</si>
  <si>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</si>
  <si>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</si>
  <si>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</si>
  <si>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</si>
  <si>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</si>
  <si>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</si>
  <si>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</si>
  <si>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</si>
  <si>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</si>
  <si>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</si>
  <si>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</si>
  <si>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</si>
  <si>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</si>
  <si>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</si>
  <si>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</si>
  <si>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</si>
  <si>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</si>
  <si>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</si>
  <si>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</si>
  <si>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</si>
  <si>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</si>
  <si>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</si>
  <si>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</si>
  <si>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</si>
  <si>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</si>
  <si>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</si>
  <si>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</si>
  <si>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</si>
  <si>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</si>
  <si>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</si>
  <si>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</si>
  <si>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</si>
  <si>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</si>
  <si>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</si>
  <si>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</si>
  <si>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</si>
  <si>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</si>
  <si>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</si>
  <si>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</si>
  <si>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</si>
  <si>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</si>
  <si>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</si>
  <si>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</si>
  <si>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</si>
  <si>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</si>
  <si>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</si>
  <si>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</si>
  <si>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</si>
  <si>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</si>
  <si>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</si>
  <si>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</si>
  <si>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</si>
  <si>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</si>
  <si>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</si>
  <si>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</si>
  <si>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</si>
  <si>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</si>
  <si>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</si>
  <si>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</si>
  <si>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</si>
  <si>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</si>
  <si>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</si>
  <si>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</si>
  <si>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</si>
  <si>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</si>
  <si>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</si>
  <si>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</si>
  <si>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</si>
  <si>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</si>
  <si>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</si>
  <si>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</si>
  <si>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</si>
  <si>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</si>
  <si>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</si>
  <si>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</si>
  <si>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</si>
  <si>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</si>
  <si>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</si>
  <si>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</si>
  <si>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</si>
  <si>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</si>
  <si>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</si>
  <si>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</si>
  <si>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</si>
  <si>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</si>
  <si>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</si>
  <si>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</si>
  <si>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</si>
  <si>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</si>
  <si>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</si>
  <si>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</si>
  <si>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</si>
  <si>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</si>
  <si>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</si>
  <si>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</si>
  <si>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</si>
  <si>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</si>
  <si>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</si>
  <si>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</si>
  <si>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</si>
  <si>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</si>
  <si>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</si>
  <si>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</si>
  <si>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</si>
  <si>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</si>
  <si>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</si>
  <si>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</si>
  <si>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</si>
  <si>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</si>
  <si>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</si>
  <si>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</si>
  <si>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</si>
  <si>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</si>
  <si>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</si>
  <si>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</si>
  <si>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</si>
  <si>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</si>
  <si>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</si>
  <si>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</si>
  <si>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</si>
  <si>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</si>
  <si>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</si>
  <si>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</si>
  <si>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</si>
  <si>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</si>
  <si>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</si>
  <si>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</si>
  <si>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</si>
  <si>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</si>
  <si>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</si>
  <si>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</si>
  <si>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</si>
  <si>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</si>
  <si>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</si>
  <si>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</si>
  <si>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</si>
  <si>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</si>
  <si>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</si>
  <si>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</si>
  <si>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</si>
  <si>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</si>
  <si>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</si>
  <si>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</si>
  <si>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</si>
  <si>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</si>
  <si>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</si>
  <si>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</si>
  <si>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</si>
  <si>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</si>
  <si>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</si>
  <si>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</si>
  <si>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</si>
  <si>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</si>
  <si>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</si>
  <si>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</si>
  <si>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</si>
  <si>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</si>
  <si>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</si>
  <si>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</si>
  <si>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</si>
  <si>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</si>
  <si>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</si>
  <si>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</si>
  <si>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</si>
  <si>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</si>
  <si>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</si>
  <si>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</si>
  <si>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</si>
  <si>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</si>
  <si>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</si>
  <si>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</si>
  <si>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</si>
  <si>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</si>
  <si>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</si>
  <si>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</si>
  <si>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</si>
  <si>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</si>
  <si>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</si>
  <si>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</si>
  <si>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</si>
  <si>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</si>
  <si>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</si>
  <si>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</si>
  <si>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</si>
  <si>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</si>
  <si>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</si>
  <si>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</si>
  <si>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</si>
  <si>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</si>
  <si>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</si>
  <si>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</si>
  <si>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</si>
  <si>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</si>
  <si>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</si>
  <si>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</si>
  <si>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</si>
  <si>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</si>
  <si>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</si>
  <si>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</si>
  <si>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</si>
  <si>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</si>
  <si>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</si>
  <si>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</si>
  <si>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</si>
  <si>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</si>
  <si>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</si>
  <si>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</si>
  <si>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</si>
  <si>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</si>
  <si>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</si>
  <si>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</si>
  <si>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</si>
  <si>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</si>
  <si>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</si>
  <si>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</si>
  <si>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</si>
  <si>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</si>
  <si>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</si>
  <si>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</si>
  <si>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</si>
  <si>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</si>
  <si>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</si>
  <si>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</si>
  <si>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</si>
  <si>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</si>
  <si>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</si>
  <si>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</si>
  <si>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</si>
  <si>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</si>
  <si>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</si>
  <si>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</si>
  <si>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</si>
  <si>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</si>
  <si>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</si>
  <si>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</si>
  <si>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</si>
  <si>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</si>
  <si>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</si>
  <si>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</si>
  <si>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</si>
  <si>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</si>
  <si>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</si>
  <si>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</si>
  <si>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</si>
  <si>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</si>
  <si>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</si>
  <si>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</si>
  <si>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</si>
  <si>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</si>
  <si>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</si>
  <si>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</si>
  <si>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</si>
  <si>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</si>
  <si>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</si>
  <si>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</si>
  <si>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</si>
  <si>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</si>
  <si>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</si>
  <si>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</si>
  <si>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</si>
  <si>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</si>
  <si>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</si>
  <si>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</si>
  <si>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</si>
  <si>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</si>
  <si>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</si>
  <si>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</si>
  <si>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</si>
  <si>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</si>
  <si>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</si>
  <si>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</si>
  <si>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</si>
  <si>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</si>
  <si>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</si>
  <si>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</si>
  <si>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</si>
  <si>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</si>
  <si>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</si>
  <si>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</si>
  <si>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</si>
  <si>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</si>
  <si>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</si>
  <si>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</si>
  <si>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</si>
  <si>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</si>
  <si>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</si>
  <si>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</si>
  <si>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</si>
  <si>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</si>
  <si>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</si>
  <si>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</si>
  <si>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</si>
  <si>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</si>
  <si>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</si>
  <si>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</si>
  <si>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</si>
  <si>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</si>
  <si>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</si>
  <si>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</si>
  <si>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</si>
  <si>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</si>
  <si>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</si>
  <si>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</si>
  <si>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</si>
  <si>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</si>
  <si>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</si>
  <si>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</si>
  <si>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</si>
  <si>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</si>
  <si>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</si>
  <si>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</si>
  <si>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</si>
  <si>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</si>
  <si>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</si>
  <si>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</si>
  <si>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</si>
  <si>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</si>
  <si>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</si>
  <si>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</si>
  <si>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</si>
  <si>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</si>
  <si>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</si>
  <si>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</si>
  <si>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</si>
  <si>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</si>
  <si>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</si>
  <si>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</si>
  <si>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</si>
  <si>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</si>
  <si>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</si>
  <si>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</si>
  <si>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</si>
  <si>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</si>
  <si>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</si>
  <si>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</si>
  <si>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</si>
  <si>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</si>
  <si>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</si>
  <si>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</si>
  <si>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</si>
  <si>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</si>
  <si>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</si>
  <si>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</si>
  <si>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</si>
  <si>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</si>
  <si>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</si>
  <si>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</si>
  <si>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</si>
  <si>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</si>
  <si>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</si>
  <si>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</si>
  <si>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</si>
  <si>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</si>
  <si>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</si>
  <si>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</si>
  <si>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</si>
  <si>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</si>
  <si>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</si>
  <si>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</si>
  <si>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</si>
  <si>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</si>
  <si>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</si>
  <si>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</si>
  <si>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</si>
  <si>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</si>
  <si>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</si>
  <si>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</si>
  <si>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</si>
  <si>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</si>
  <si>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</si>
  <si>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</si>
  <si>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</si>
  <si>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</si>
  <si>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</si>
  <si>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</si>
  <si>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</si>
  <si>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</si>
  <si>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</si>
  <si>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</si>
  <si>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</si>
  <si>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</si>
  <si>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</si>
  <si>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</si>
  <si>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</si>
  <si>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</si>
  <si>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</si>
  <si>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</si>
  <si>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</si>
  <si>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</si>
  <si>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</si>
  <si>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</si>
  <si>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</si>
  <si>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</si>
  <si>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</si>
  <si>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</si>
  <si>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</si>
  <si>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</si>
  <si>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</si>
  <si>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</si>
  <si>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</si>
  <si>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</si>
  <si>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</si>
  <si>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</si>
  <si>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</si>
  <si>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</si>
  <si>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</si>
  <si>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</si>
  <si>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</si>
  <si>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</si>
  <si>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</si>
  <si>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</si>
  <si>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</si>
  <si>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</si>
  <si>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</si>
  <si>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</si>
  <si>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</si>
  <si>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</si>
  <si>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</si>
  <si>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</si>
  <si>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</si>
  <si>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</si>
  <si>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</si>
  <si>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</si>
  <si>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</si>
  <si>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</si>
  <si>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</si>
  <si>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</si>
  <si>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</si>
  <si>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</si>
  <si>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</si>
  <si>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</si>
  <si>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</si>
  <si>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</si>
  <si>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</si>
  <si>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</si>
  <si>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</si>
  <si>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</si>
  <si>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</si>
  <si>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</si>
  <si>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</si>
  <si>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</si>
  <si>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</si>
  <si>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</si>
  <si>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</si>
  <si>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</si>
  <si>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</si>
  <si>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</si>
  <si>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</si>
  <si>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</si>
  <si>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</si>
  <si>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</si>
  <si>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</si>
  <si>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</si>
  <si>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</si>
  <si>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</si>
  <si>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</si>
  <si>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</si>
  <si>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</si>
  <si>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</si>
  <si>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</si>
  <si>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</si>
  <si>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</si>
  <si>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</si>
  <si>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</si>
  <si>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</si>
  <si>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</si>
  <si>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</si>
  <si>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</si>
  <si>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</si>
  <si>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</si>
  <si>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</si>
  <si>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</si>
  <si>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</si>
  <si>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</si>
  <si>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</si>
  <si>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</si>
  <si>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</si>
  <si>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</si>
  <si>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</si>
  <si>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</si>
  <si>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</si>
  <si>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</si>
  <si>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</si>
  <si>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</si>
  <si>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</si>
  <si>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</si>
  <si>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</si>
  <si>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</si>
  <si>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</si>
  <si>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</si>
  <si>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</si>
  <si>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</si>
  <si>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</si>
  <si>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</si>
  <si>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</si>
  <si>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</si>
  <si>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</si>
  <si>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</si>
  <si>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</si>
  <si>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</si>
  <si>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</si>
  <si>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</si>
  <si>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</si>
  <si>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</si>
  <si>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</si>
  <si>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</si>
  <si>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</si>
  <si>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</si>
  <si>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</si>
  <si>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</si>
  <si>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</si>
  <si>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</si>
  <si>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</si>
  <si>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</si>
  <si>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</si>
  <si>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</si>
  <si>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</si>
  <si>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</si>
  <si>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</si>
  <si>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</si>
  <si>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</si>
  <si>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</si>
  <si>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</si>
  <si>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</si>
  <si>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</si>
  <si>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</si>
  <si>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</si>
  <si>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</si>
  <si>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</si>
  <si>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</si>
  <si>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</si>
  <si>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</si>
  <si>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</si>
  <si>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</si>
  <si>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</si>
  <si>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</si>
  <si>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</si>
  <si>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</si>
  <si>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</si>
  <si>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</si>
  <si>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</si>
  <si>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</si>
  <si>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</si>
  <si>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</si>
  <si>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</si>
  <si>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</si>
  <si>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</si>
  <si>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</si>
  <si>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</si>
  <si>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</si>
  <si>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</si>
  <si>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</si>
  <si>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</si>
  <si>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</si>
  <si>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</si>
  <si>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</si>
  <si>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</si>
  <si>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</si>
  <si>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</si>
  <si>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</si>
  <si>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</si>
  <si>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</si>
  <si>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</si>
  <si>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</si>
  <si>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</si>
  <si>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</si>
  <si>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</si>
  <si>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</si>
  <si>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</si>
  <si>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</si>
  <si>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</si>
  <si>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</si>
  <si>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</si>
  <si>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</si>
  <si>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</si>
  <si>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</si>
  <si>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</si>
  <si>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</si>
  <si>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</si>
  <si>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</si>
  <si>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</si>
  <si>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</si>
  <si>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</si>
  <si>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</si>
  <si>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</si>
  <si>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</si>
  <si>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</si>
  <si>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</si>
  <si>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</si>
  <si>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</si>
  <si>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</si>
  <si>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</si>
  <si>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</si>
  <si>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</si>
  <si>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</si>
  <si>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</si>
  <si>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</si>
  <si>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</si>
  <si>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</si>
  <si>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</si>
  <si>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</si>
  <si>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</si>
  <si>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</si>
  <si>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</si>
  <si>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</si>
  <si>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</si>
  <si>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</si>
  <si>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</si>
  <si>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</si>
  <si>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</si>
  <si>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</si>
  <si>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</si>
  <si>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</si>
  <si>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</si>
  <si>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</si>
  <si>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</si>
  <si>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</si>
  <si>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</si>
  <si>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</si>
  <si>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</si>
  <si>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</si>
  <si>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</si>
  <si>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</si>
  <si>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</si>
  <si>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</si>
  <si>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</si>
  <si>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</si>
  <si>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</si>
  <si>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</si>
  <si>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</si>
  <si>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</si>
  <si>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</si>
  <si>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</si>
  <si>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</si>
  <si>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</si>
  <si>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</si>
  <si>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</si>
  <si>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</si>
  <si>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</si>
  <si>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</si>
  <si>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</si>
  <si>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</si>
  <si>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</si>
  <si>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</si>
  <si>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</si>
  <si>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</si>
  <si>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</si>
  <si>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</si>
  <si>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</si>
  <si>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</si>
  <si>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</si>
  <si>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</si>
  <si>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</si>
  <si>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</si>
  <si>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</si>
  <si>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</si>
  <si>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</si>
  <si>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</si>
  <si>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</si>
  <si>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</si>
  <si>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</si>
  <si>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</si>
  <si>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</si>
  <si>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</si>
  <si>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</si>
  <si>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</si>
  <si>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</si>
  <si>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</si>
  <si>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</si>
  <si>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</si>
  <si>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</si>
  <si>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</si>
  <si>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</si>
  <si>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</si>
  <si>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</si>
  <si>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</si>
  <si>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</si>
  <si>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</si>
  <si>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</si>
  <si>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</si>
  <si>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</si>
  <si>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</si>
  <si>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</si>
  <si>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</si>
  <si>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</si>
  <si>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</si>
  <si>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</si>
  <si>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</si>
  <si>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</si>
  <si>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</si>
  <si>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</si>
  <si>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</si>
  <si>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</si>
  <si>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</si>
  <si>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</si>
  <si>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</si>
  <si>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</si>
  <si>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</si>
  <si>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</si>
  <si>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</si>
  <si>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</si>
  <si>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</si>
  <si>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</si>
  <si>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</si>
  <si>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</si>
  <si>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</si>
  <si>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</si>
  <si>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</si>
  <si>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</si>
  <si>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</si>
  <si>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</si>
  <si>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</si>
  <si>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</si>
  <si>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</si>
  <si>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</si>
  <si>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</si>
  <si>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</si>
  <si>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</si>
  <si>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</si>
  <si>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</si>
  <si>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</si>
  <si>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</si>
  <si>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</si>
  <si>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</si>
  <si>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</si>
  <si>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</si>
  <si>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</si>
  <si>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</si>
  <si>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</si>
  <si>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</si>
  <si>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</si>
  <si>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</si>
  <si>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</si>
  <si>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</si>
  <si>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</si>
  <si>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</si>
  <si>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</si>
  <si>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</si>
  <si>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</si>
  <si>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</si>
  <si>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</si>
  <si>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</si>
  <si>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</si>
  <si>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</si>
  <si>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</si>
  <si>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</si>
  <si>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</si>
  <si>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</si>
  <si>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</si>
  <si>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</si>
  <si>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</si>
  <si>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</si>
  <si>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</si>
  <si>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</si>
  <si>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</si>
  <si>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</si>
  <si>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</si>
  <si>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</si>
  <si>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</si>
  <si>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</si>
  <si>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</si>
  <si>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</si>
  <si>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</si>
  <si>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</si>
  <si>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</si>
  <si>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</si>
  <si>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</si>
  <si>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</si>
  <si>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</si>
  <si>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</si>
  <si>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</si>
  <si>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</si>
  <si>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</si>
  <si>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</si>
  <si>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</si>
  <si>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</si>
  <si>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</si>
  <si>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</si>
  <si>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</si>
  <si>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</si>
  <si>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</si>
  <si>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</si>
  <si>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</si>
  <si>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</si>
  <si>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</si>
  <si>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</si>
  <si>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</si>
  <si>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</si>
  <si>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</si>
  <si>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</si>
  <si>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</si>
  <si>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</si>
  <si>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</si>
  <si>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</si>
  <si>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</si>
  <si>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</si>
  <si>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</si>
  <si>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</si>
  <si>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</si>
  <si>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</si>
  <si>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</si>
  <si>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</si>
  <si>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</si>
  <si>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</si>
  <si>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</si>
  <si>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</si>
  <si>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</si>
  <si>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</si>
  <si>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</si>
  <si>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</si>
  <si>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</si>
  <si>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</si>
  <si>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</si>
  <si>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</si>
  <si>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</si>
  <si>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</si>
  <si>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</si>
  <si>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</si>
  <si>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</si>
  <si>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</si>
  <si>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</si>
  <si>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</si>
  <si>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</si>
  <si>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</si>
  <si>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</si>
  <si>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</si>
  <si>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</si>
  <si>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</si>
  <si>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</si>
  <si>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</si>
  <si>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</si>
  <si>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</si>
  <si>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</si>
  <si>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</si>
  <si>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</si>
  <si>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</si>
  <si>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</si>
  <si>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</si>
  <si>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</si>
  <si>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</si>
  <si>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</si>
  <si>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</si>
  <si>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</si>
  <si>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</si>
  <si>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</si>
  <si>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</si>
  <si>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</si>
  <si>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</si>
  <si>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</si>
  <si>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</si>
  <si>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</si>
  <si>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</si>
  <si>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</si>
  <si>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</si>
  <si>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</si>
  <si>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</si>
  <si>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</si>
  <si>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</si>
  <si>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</si>
  <si>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</si>
  <si>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</si>
  <si>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</si>
  <si>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</si>
  <si>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</si>
  <si>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</si>
  <si>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</si>
  <si>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</si>
  <si>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</si>
  <si>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</si>
  <si>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</si>
  <si>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</si>
  <si>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</si>
  <si>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</si>
  <si>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</si>
  <si>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</si>
  <si>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</si>
  <si>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</si>
  <si>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</si>
  <si>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</si>
  <si>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</si>
  <si>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</si>
  <si>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</si>
  <si>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</si>
  <si>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</si>
  <si>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</si>
  <si>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</si>
  <si>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</si>
  <si>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</si>
  <si>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</si>
  <si>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</si>
  <si>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</si>
  <si>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</si>
  <si>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</si>
  <si>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</si>
  <si>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</si>
  <si>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</si>
  <si>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</si>
  <si>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</si>
  <si>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</si>
  <si>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</si>
  <si>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</si>
  <si>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</si>
  <si>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</si>
  <si>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</si>
  <si>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</si>
  <si>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</si>
  <si>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</si>
  <si>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</si>
  <si>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</si>
  <si>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</si>
  <si>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</si>
  <si>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</si>
  <si>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</si>
  <si>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</si>
  <si>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</si>
  <si>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</si>
  <si>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</si>
  <si>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</si>
  <si>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</si>
  <si>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</si>
  <si>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</si>
  <si>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</si>
  <si>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</si>
  <si>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</si>
  <si>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</si>
  <si>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</si>
  <si>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</si>
  <si>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</si>
  <si>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</si>
  <si>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</si>
  <si>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</si>
  <si>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</si>
  <si>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</si>
  <si>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</si>
  <si>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</si>
  <si>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</si>
  <si>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</si>
  <si>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</si>
  <si>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</si>
  <si>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</si>
  <si>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</si>
  <si>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</si>
  <si>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</si>
  <si>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</si>
  <si>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</si>
  <si>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</si>
  <si>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</si>
  <si>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</si>
  <si>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</si>
  <si>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</si>
  <si>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</si>
  <si>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</si>
  <si>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</si>
  <si>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</si>
  <si>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</si>
  <si>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</si>
  <si>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</si>
  <si>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</si>
  <si>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</si>
  <si>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</si>
  <si>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</si>
  <si>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</si>
  <si>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</si>
  <si>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</si>
  <si>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</si>
  <si>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</si>
  <si>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</si>
  <si>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</si>
  <si>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</si>
  <si>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</si>
  <si>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</si>
  <si>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</si>
  <si>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</si>
  <si>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</si>
  <si>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</si>
  <si>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</si>
  <si>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</si>
  <si>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</si>
  <si>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</si>
  <si>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</si>
  <si>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</si>
  <si>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</si>
  <si>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</si>
  <si>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</si>
  <si>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</si>
  <si>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</si>
  <si>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</si>
  <si>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</si>
  <si>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</si>
  <si>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</si>
  <si>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</si>
  <si>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</si>
  <si>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</si>
  <si>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</si>
  <si>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</si>
  <si>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</si>
  <si>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</si>
  <si>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</si>
  <si>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</si>
  <si>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</si>
  <si>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</si>
  <si>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</si>
  <si>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</si>
  <si>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</si>
  <si>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</si>
  <si>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</si>
  <si>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</si>
  <si>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</si>
  <si>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</si>
  <si>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</si>
  <si>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</si>
  <si>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</si>
  <si>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</si>
  <si>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</si>
  <si>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</si>
  <si>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</si>
  <si>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</si>
  <si>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</si>
  <si>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</si>
  <si>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</si>
  <si>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</si>
  <si>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</si>
  <si>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</si>
  <si>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</si>
  <si>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</si>
  <si>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</si>
  <si>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</si>
  <si>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</si>
  <si>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</si>
  <si>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</si>
  <si>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</si>
  <si>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</si>
  <si>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</si>
  <si>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</si>
  <si>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</si>
  <si>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</si>
  <si>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</si>
  <si>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</si>
  <si>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</si>
  <si>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</si>
  <si>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</si>
  <si>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</si>
  <si>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</si>
  <si>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</si>
  <si>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</si>
  <si>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</si>
  <si>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</si>
  <si>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</si>
  <si>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</si>
  <si>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</si>
  <si>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</si>
  <si>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</si>
  <si>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</si>
  <si>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</si>
  <si>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</si>
  <si>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</si>
  <si>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</si>
  <si>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</si>
  <si>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</si>
  <si>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</si>
  <si>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</si>
  <si>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</si>
  <si>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</si>
  <si>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</si>
  <si>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</si>
  <si>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</si>
  <si>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</si>
  <si>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</si>
  <si>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</si>
  <si>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</si>
  <si>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</si>
  <si>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</si>
  <si>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</si>
  <si>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</si>
  <si>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</si>
  <si>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</si>
  <si>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</si>
  <si>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</si>
  <si>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</si>
  <si>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</si>
  <si>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</si>
  <si>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</si>
  <si>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</si>
  <si>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</si>
  <si>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</si>
  <si>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</si>
  <si>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</si>
  <si>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</si>
  <si>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</si>
  <si>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</si>
  <si>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</si>
  <si>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</si>
  <si>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</si>
  <si>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</si>
  <si>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</si>
  <si>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</si>
  <si>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</si>
  <si>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</si>
  <si>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</si>
  <si>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</si>
  <si>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</si>
  <si>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</si>
  <si>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</si>
  <si>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</si>
  <si>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</si>
  <si>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</si>
  <si>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</si>
  <si>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</si>
  <si>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</si>
  <si>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</si>
  <si>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</si>
  <si>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</si>
  <si>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</si>
  <si>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</si>
  <si>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</si>
  <si>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</si>
  <si>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</si>
  <si>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</si>
  <si>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</si>
  <si>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</si>
  <si>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</si>
  <si>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</si>
  <si>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</si>
  <si>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</si>
  <si>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</si>
  <si>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</si>
  <si>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</si>
  <si>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</si>
  <si>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</si>
  <si>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</si>
  <si>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</si>
  <si>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</si>
  <si>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</si>
  <si>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</si>
  <si>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</si>
  <si>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</si>
  <si>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</si>
  <si>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</si>
  <si>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</si>
  <si>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</si>
  <si>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</si>
  <si>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</si>
  <si>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</si>
  <si>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</si>
  <si>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</si>
  <si>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</si>
  <si>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</si>
  <si>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</si>
  <si>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</si>
  <si>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</si>
  <si>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</si>
  <si>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</si>
  <si>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</si>
  <si>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</si>
  <si>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</si>
  <si>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</si>
  <si>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</si>
  <si>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</si>
  <si>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</si>
  <si>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</si>
  <si>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</si>
  <si>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</si>
  <si>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</si>
  <si>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</si>
  <si>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</si>
  <si>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</si>
  <si>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</si>
  <si>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</si>
  <si>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</si>
  <si>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</si>
  <si>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</si>
  <si>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</si>
  <si>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</si>
  <si>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</si>
  <si>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</si>
  <si>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</si>
  <si>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</si>
  <si>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</si>
  <si>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</si>
  <si>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</si>
  <si>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</si>
  <si>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</si>
  <si>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</si>
  <si>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</si>
  <si>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</si>
  <si>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</si>
  <si>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</si>
  <si>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</si>
  <si>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</si>
  <si>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</si>
  <si>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</si>
  <si>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</si>
  <si>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</si>
  <si>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</si>
  <si>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</si>
  <si>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</si>
  <si>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</si>
  <si>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</si>
  <si>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</si>
  <si>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</si>
  <si>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</si>
  <si>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</si>
  <si>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</si>
  <si>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</si>
  <si>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</si>
  <si>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</si>
  <si>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</si>
  <si>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</si>
  <si>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</si>
  <si>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</si>
  <si>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</si>
  <si>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</si>
  <si>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</si>
  <si>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</si>
  <si>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</si>
  <si>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</si>
  <si>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</si>
  <si>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</si>
  <si>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</si>
  <si>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</si>
  <si>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</si>
  <si>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</si>
  <si>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</si>
  <si>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</si>
  <si>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</si>
  <si>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</si>
  <si>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</si>
  <si>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</si>
  <si>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</si>
  <si>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</si>
  <si>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</si>
  <si>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</si>
  <si>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</si>
  <si>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</si>
  <si>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</si>
  <si>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</si>
  <si>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</si>
  <si>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</si>
  <si>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</si>
  <si>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</si>
  <si>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</si>
  <si>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</si>
  <si>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</si>
  <si>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</si>
  <si>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</si>
  <si>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</si>
  <si>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</si>
  <si>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</si>
  <si>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</si>
  <si>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</si>
  <si>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</si>
  <si>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</si>
  <si>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</si>
  <si>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</si>
  <si>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</si>
  <si>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</si>
  <si>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</si>
  <si>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</si>
  <si>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</si>
  <si>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</si>
  <si>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</si>
  <si>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</si>
  <si>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</si>
  <si>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</si>
  <si>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</si>
  <si>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</si>
  <si>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</si>
  <si>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</si>
  <si>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</si>
  <si>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</si>
  <si>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</si>
  <si>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</si>
  <si>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</si>
  <si>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</si>
  <si>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</si>
  <si>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</si>
  <si>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</si>
  <si>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</si>
  <si>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</si>
  <si>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</si>
  <si>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</si>
  <si>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</si>
  <si>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</si>
  <si>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</si>
  <si>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</si>
  <si>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</si>
  <si>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</si>
  <si>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</si>
  <si>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</si>
  <si>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</si>
  <si>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</si>
  <si>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</si>
  <si>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</si>
  <si>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</si>
  <si>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</si>
  <si>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</si>
  <si>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</si>
  <si>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</si>
  <si>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</si>
  <si>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</si>
  <si>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</si>
  <si>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</si>
  <si>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</si>
  <si>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</si>
  <si>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</si>
  <si>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</si>
  <si>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</si>
  <si>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</si>
  <si>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</si>
  <si>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</si>
  <si>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</si>
  <si>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</si>
  <si>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</si>
  <si>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</si>
  <si>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</si>
  <si>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</si>
  <si>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</si>
  <si>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</si>
  <si>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</si>
  <si>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</si>
  <si>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</si>
  <si>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</si>
  <si>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</si>
  <si>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</si>
  <si>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</si>
  <si>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</si>
  <si>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</si>
  <si>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</si>
  <si>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</si>
  <si>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</si>
  <si>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</si>
  <si>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</si>
  <si>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</si>
  <si>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</si>
  <si>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</si>
  <si>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</si>
  <si>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</si>
  <si>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</si>
  <si>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</si>
  <si>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</si>
  <si>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</si>
  <si>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</si>
  <si>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</si>
  <si>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</si>
  <si>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</si>
  <si>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</si>
  <si>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</si>
  <si>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</si>
  <si>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</si>
  <si>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</si>
  <si>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</si>
  <si>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</si>
  <si>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</si>
  <si>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</si>
  <si>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</si>
  <si>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</si>
  <si>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</si>
  <si>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</si>
  <si>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</si>
  <si>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</si>
  <si>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</si>
  <si>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</si>
  <si>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</si>
  <si>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</si>
  <si>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</si>
  <si>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</si>
  <si>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</si>
  <si>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</si>
  <si>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</si>
  <si>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</si>
  <si>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</si>
  <si>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</si>
  <si>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</si>
  <si>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</si>
  <si>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</si>
  <si>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</si>
  <si>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</si>
  <si>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</si>
  <si>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</si>
  <si>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</si>
  <si>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</si>
  <si>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</si>
  <si>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</si>
  <si>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</si>
  <si>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</si>
  <si>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</si>
  <si>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</si>
  <si>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</si>
  <si>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</si>
  <si>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</si>
  <si>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</si>
  <si>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</si>
  <si>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</si>
  <si>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</si>
  <si>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</si>
  <si>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</si>
  <si>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</si>
  <si>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</si>
  <si>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</si>
  <si>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</si>
  <si>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</si>
  <si>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</si>
  <si>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</si>
  <si>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</si>
  <si>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</si>
  <si>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</si>
  <si>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</si>
  <si>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</si>
  <si>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</si>
  <si>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</si>
  <si>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</si>
  <si>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</si>
  <si>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</si>
  <si>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</si>
  <si>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</si>
  <si>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</si>
  <si>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</si>
  <si>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</si>
  <si>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</si>
  <si>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</si>
  <si>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</si>
  <si>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</si>
  <si>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</si>
  <si>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</si>
  <si>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</si>
  <si>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</si>
  <si>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</si>
  <si>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</si>
  <si>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</si>
  <si>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</si>
  <si>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</si>
  <si>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</si>
  <si>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</si>
  <si>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</si>
  <si>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</si>
  <si>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</si>
  <si>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</si>
  <si>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</si>
  <si>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</si>
  <si>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</si>
  <si>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</si>
  <si>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</si>
  <si>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</si>
  <si>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</si>
  <si>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</si>
  <si>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</si>
  <si>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</si>
  <si>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</si>
  <si>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</si>
  <si>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</si>
  <si>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</si>
  <si>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</si>
  <si>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</si>
  <si>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</si>
  <si>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</si>
  <si>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</si>
  <si>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</si>
  <si>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</si>
  <si>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</si>
  <si>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</si>
  <si>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</si>
  <si>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</si>
  <si>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</si>
  <si>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</si>
  <si>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</si>
  <si>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</si>
  <si>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</si>
  <si>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</si>
  <si>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</si>
  <si>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</si>
  <si>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</si>
  <si>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</si>
  <si>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</si>
  <si>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</si>
  <si>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</si>
  <si>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</si>
  <si>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</si>
  <si>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</si>
  <si>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</si>
  <si>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</si>
  <si>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</si>
  <si>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</si>
  <si>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</si>
  <si>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</si>
  <si>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</si>
  <si>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</si>
  <si>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</si>
  <si>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</si>
  <si>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</si>
  <si>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</si>
  <si>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</si>
  <si>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</si>
  <si>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</si>
  <si>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</si>
  <si>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</si>
  <si>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</si>
  <si>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</si>
  <si>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</si>
  <si>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</si>
  <si>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</si>
  <si>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</si>
  <si>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</si>
  <si>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</si>
  <si>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</si>
  <si>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</si>
  <si>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</si>
  <si>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</si>
  <si>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</si>
  <si>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</si>
  <si>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</si>
  <si>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</si>
  <si>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</si>
  <si>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</si>
  <si>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</si>
  <si>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</si>
  <si>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</si>
  <si>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</si>
  <si>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</si>
  <si>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</si>
  <si>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</si>
  <si>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</si>
  <si>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</si>
  <si>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</si>
  <si>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</si>
  <si>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</si>
  <si>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</si>
  <si>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</si>
  <si>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</si>
  <si>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</si>
  <si>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</si>
  <si>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</si>
  <si>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</si>
  <si>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</si>
  <si>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</si>
  <si>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</si>
  <si>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</si>
  <si>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</si>
  <si>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</si>
  <si>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</si>
  <si>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</si>
  <si>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</si>
  <si>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</si>
  <si>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</si>
  <si>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</si>
  <si>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</si>
  <si>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</si>
  <si>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</si>
  <si>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</si>
  <si>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</si>
  <si>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</si>
  <si>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</si>
  <si>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</si>
  <si>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</si>
  <si>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</si>
  <si>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</si>
  <si>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</si>
  <si>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</si>
  <si>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</si>
  <si>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</si>
  <si>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</si>
  <si>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</si>
  <si>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</si>
  <si>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</si>
  <si>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</si>
  <si>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</si>
  <si>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</si>
  <si>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</si>
  <si>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</si>
  <si>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</si>
  <si>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</si>
  <si>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</si>
  <si>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</si>
  <si>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</si>
  <si>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</si>
  <si>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</si>
  <si>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</si>
  <si>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</si>
  <si>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</si>
  <si>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</si>
  <si>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</si>
  <si>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</si>
  <si>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</si>
  <si>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</si>
  <si>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</si>
  <si>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</si>
  <si>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</si>
  <si>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</si>
  <si>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</si>
  <si>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</si>
  <si>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</si>
  <si>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</si>
  <si>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</si>
  <si>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</si>
  <si>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</si>
  <si>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</si>
  <si>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</si>
  <si>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</si>
  <si>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</si>
  <si>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</si>
  <si>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</si>
  <si>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</si>
  <si>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</si>
  <si>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</si>
  <si>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</si>
  <si>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</si>
  <si>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</si>
  <si>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</si>
  <si>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</si>
  <si>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</si>
  <si>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</si>
  <si>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</si>
  <si>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</si>
  <si>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</si>
  <si>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</si>
  <si>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</si>
  <si>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</si>
  <si>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</si>
  <si>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</si>
  <si>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</si>
  <si>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</si>
  <si>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</si>
  <si>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</si>
  <si>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</si>
  <si>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</si>
  <si>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</si>
  <si>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</si>
  <si>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</si>
  <si>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</si>
  <si>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</si>
  <si>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</si>
  <si>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</si>
  <si>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</si>
  <si>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</si>
  <si>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</si>
  <si>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</si>
  <si>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</si>
  <si>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</si>
  <si>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</si>
  <si>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</si>
  <si>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</si>
  <si>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</si>
  <si>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</si>
  <si>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</si>
  <si>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</si>
  <si>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</si>
  <si>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</si>
  <si>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</si>
  <si>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</si>
  <si>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</si>
  <si>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</si>
  <si>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</si>
  <si>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</si>
  <si>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</si>
  <si>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</si>
  <si>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</si>
  <si>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</si>
  <si>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</si>
  <si>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</si>
  <si>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</si>
  <si>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</si>
  <si>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</si>
  <si>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</si>
  <si>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</si>
  <si>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</si>
  <si>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</si>
  <si>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</si>
  <si>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</si>
  <si>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</si>
  <si>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</si>
  <si>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</si>
  <si>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</si>
  <si>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</si>
  <si>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</si>
  <si>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</si>
  <si>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</si>
  <si>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</si>
  <si>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</si>
  <si>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</si>
  <si>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</si>
  <si>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</si>
  <si>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</si>
  <si>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</si>
  <si>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</si>
  <si>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</si>
  <si>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</si>
  <si>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</si>
  <si>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</si>
  <si>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</si>
  <si>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</si>
  <si>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</si>
  <si>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</si>
  <si>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</si>
  <si>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</si>
  <si>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</si>
  <si>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</si>
  <si>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</si>
  <si>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</si>
  <si>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</si>
  <si>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</si>
  <si>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</si>
  <si>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</si>
  <si>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</si>
  <si>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</si>
  <si>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</si>
  <si>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</si>
  <si>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</si>
  <si>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</si>
  <si>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</si>
  <si>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</si>
  <si>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</si>
  <si>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</si>
  <si>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</si>
  <si>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</si>
  <si>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</si>
  <si>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</si>
  <si>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</si>
  <si>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</si>
  <si>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</si>
  <si>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</si>
  <si>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</si>
  <si>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</si>
  <si>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</si>
  <si>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</si>
  <si>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</si>
  <si>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</si>
  <si>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</si>
  <si>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</si>
  <si>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</si>
  <si>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</si>
  <si>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</si>
  <si>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</si>
  <si>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</si>
  <si>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</si>
  <si>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</si>
  <si>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</si>
  <si>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</si>
  <si>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</si>
  <si>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</si>
  <si>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</si>
  <si>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</si>
  <si>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</si>
  <si>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</si>
  <si>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</si>
  <si>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</si>
  <si>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</si>
  <si>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</si>
  <si>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</si>
  <si>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</si>
  <si>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</si>
  <si>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</si>
  <si>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</si>
  <si>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</si>
  <si>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</si>
  <si>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</si>
  <si>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</si>
  <si>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</si>
  <si>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</si>
  <si>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</si>
  <si>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</si>
  <si>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</si>
  <si>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</si>
  <si>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</si>
  <si>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</si>
  <si>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</si>
  <si>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</si>
  <si>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</si>
  <si>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</si>
  <si>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</si>
  <si>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</si>
  <si>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</si>
  <si>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</si>
  <si>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</si>
  <si>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</si>
  <si>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</si>
  <si>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</si>
  <si>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</si>
  <si>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</si>
  <si>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</si>
  <si>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</si>
  <si>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</si>
  <si>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</si>
  <si>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</si>
  <si>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</si>
  <si>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</si>
  <si>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</si>
  <si>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</si>
  <si>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</si>
  <si>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</si>
  <si>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</si>
  <si>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</si>
  <si>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</si>
  <si>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</si>
  <si>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</si>
  <si>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</si>
  <si>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</si>
  <si>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</si>
  <si>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</si>
  <si>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</si>
  <si>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</si>
  <si>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</si>
  <si>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</si>
  <si>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</si>
  <si>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</si>
  <si>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</si>
  <si>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</si>
  <si>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</si>
  <si>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</si>
  <si>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</si>
  <si>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</si>
  <si>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</si>
  <si>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</si>
  <si>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</si>
  <si>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</si>
  <si>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</si>
  <si>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</si>
  <si>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</si>
  <si>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</si>
  <si>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</si>
  <si>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</si>
  <si>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</si>
  <si>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</si>
  <si>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</si>
  <si>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</si>
  <si>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</si>
  <si>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</si>
  <si>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</si>
  <si>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</si>
  <si>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</si>
  <si>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</si>
  <si>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</si>
  <si>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</si>
  <si>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</si>
  <si>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</si>
  <si>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</si>
  <si>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</si>
  <si>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</si>
  <si>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</si>
  <si>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</si>
  <si>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</si>
  <si>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</si>
  <si>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</si>
  <si>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</si>
  <si>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</si>
  <si>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</si>
  <si>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</si>
  <si>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</si>
  <si>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</si>
  <si>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</si>
  <si>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</si>
  <si>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</si>
  <si>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</si>
  <si>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</si>
  <si>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</si>
  <si>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</si>
  <si>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</si>
  <si>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</si>
  <si>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</si>
  <si>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</si>
  <si>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</si>
  <si>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</si>
  <si>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</si>
  <si>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</si>
  <si>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</si>
  <si>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</si>
  <si>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</si>
  <si>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</si>
  <si>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</si>
  <si>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</si>
  <si>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</si>
  <si>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</si>
  <si>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</si>
  <si>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</si>
  <si>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</si>
  <si>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</si>
  <si>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</si>
  <si>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</si>
  <si>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</si>
  <si>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</si>
  <si>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</si>
  <si>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</si>
  <si>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</si>
  <si>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</si>
  <si>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</si>
  <si>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</si>
  <si>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</si>
  <si>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</si>
  <si>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</si>
  <si>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</si>
  <si>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</si>
  <si>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</si>
  <si>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</si>
  <si>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</si>
  <si>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</si>
  <si>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</si>
  <si>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</si>
  <si>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</si>
  <si>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</si>
  <si>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</si>
  <si>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</si>
  <si>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</si>
  <si>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</si>
  <si>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</si>
  <si>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</si>
  <si>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</si>
  <si>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</si>
  <si>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</si>
  <si>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</si>
  <si>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</si>
  <si>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</si>
  <si>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</si>
  <si>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</si>
  <si>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</si>
  <si>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</si>
  <si>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</si>
  <si>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</si>
  <si>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</si>
  <si>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</si>
  <si>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</si>
  <si>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</si>
  <si>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</si>
  <si>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</si>
  <si>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</si>
  <si>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</si>
  <si>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</si>
  <si>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</si>
  <si>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</si>
  <si>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</si>
  <si>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</si>
  <si>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</si>
  <si>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</si>
  <si>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</si>
  <si>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</si>
  <si>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</si>
  <si>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</si>
  <si>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</si>
  <si>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</si>
  <si>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</si>
  <si>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</si>
  <si>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</si>
  <si>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</si>
  <si>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</si>
  <si>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</si>
  <si>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</si>
  <si>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</si>
  <si>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</si>
  <si>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</si>
  <si>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</si>
  <si>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</si>
  <si>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</si>
  <si>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</si>
  <si>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</si>
  <si>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</si>
  <si>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</si>
  <si>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</si>
  <si>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</si>
  <si>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</si>
  <si>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</si>
  <si>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</si>
  <si>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</si>
  <si>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</si>
  <si>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</si>
  <si>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</si>
  <si>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</si>
  <si>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</si>
  <si>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</si>
  <si>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</si>
  <si>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</si>
  <si>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</si>
  <si>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</si>
  <si>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</si>
  <si>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</si>
  <si>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</si>
  <si>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</si>
  <si>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</si>
  <si>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</si>
  <si>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</si>
  <si>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</si>
  <si>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</si>
  <si>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</si>
  <si>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</si>
  <si>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</si>
  <si>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</si>
  <si>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</si>
  <si>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</si>
  <si>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</si>
  <si>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</si>
  <si>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</si>
  <si>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</si>
  <si>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</si>
  <si>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</si>
  <si>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</si>
  <si>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</si>
  <si>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</si>
  <si>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</si>
  <si>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</si>
  <si>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</si>
  <si>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</si>
  <si>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</si>
  <si>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</si>
  <si>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</si>
  <si>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</si>
  <si>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</si>
  <si>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</si>
  <si>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</si>
  <si>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</si>
  <si>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</si>
  <si>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</si>
  <si>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</si>
  <si>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</si>
  <si>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</si>
  <si>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</si>
  <si>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</si>
  <si>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</si>
  <si>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</si>
  <si>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</si>
  <si>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</si>
  <si>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</si>
  <si>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</si>
  <si>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</si>
  <si>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</si>
  <si>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</si>
  <si>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</si>
  <si>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</si>
  <si>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</si>
  <si>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</si>
  <si>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</si>
  <si>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</si>
  <si>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</si>
  <si>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</si>
  <si>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</si>
  <si>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</si>
  <si>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</si>
  <si>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</si>
  <si>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</si>
  <si>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</si>
  <si>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</si>
  <si>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</si>
  <si>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</si>
  <si>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</si>
  <si>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</si>
  <si>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</si>
  <si>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</si>
  <si>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</si>
  <si>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</si>
  <si>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</si>
  <si>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</si>
  <si>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</si>
  <si>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</si>
  <si>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</si>
  <si>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</si>
  <si>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</si>
  <si>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</si>
  <si>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</si>
  <si>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</si>
  <si>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</si>
  <si>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</si>
  <si>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</si>
  <si>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</si>
  <si>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</si>
  <si>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</si>
  <si>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</si>
  <si>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</si>
  <si>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</si>
  <si>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</si>
  <si>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</si>
  <si>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</si>
  <si>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</si>
  <si>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</si>
  <si>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</si>
  <si>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</si>
  <si>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</si>
  <si>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</si>
  <si>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</si>
  <si>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</si>
  <si>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</si>
  <si>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</si>
  <si>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</si>
  <si>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</si>
  <si>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</si>
  <si>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</si>
  <si>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</si>
  <si>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</si>
  <si>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</si>
  <si>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</si>
  <si>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</si>
  <si>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</si>
  <si>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</si>
  <si>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</si>
  <si>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</si>
  <si>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</si>
  <si>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</si>
  <si>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</si>
  <si>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</si>
  <si>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</si>
  <si>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</si>
  <si>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</si>
  <si>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</si>
  <si>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</si>
  <si>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</si>
  <si>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</si>
  <si>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</si>
  <si>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</si>
  <si>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</si>
  <si>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</si>
  <si>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</si>
  <si>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</si>
  <si>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</si>
  <si>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</si>
  <si>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</si>
  <si>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</si>
  <si>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</si>
  <si>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</si>
  <si>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</si>
  <si>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</si>
  <si>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</si>
  <si>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</si>
  <si>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</si>
  <si>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</si>
  <si>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</si>
  <si>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</si>
  <si>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</si>
  <si>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</si>
  <si>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</si>
  <si>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</si>
  <si>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</si>
  <si>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</si>
  <si>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</si>
  <si>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</si>
  <si>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</si>
  <si>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</si>
  <si>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</si>
  <si>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</si>
  <si>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</si>
  <si>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</si>
  <si>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</si>
  <si>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</si>
  <si>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</si>
  <si>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</si>
  <si>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</si>
  <si>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</si>
  <si>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</si>
  <si>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</si>
  <si>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</si>
  <si>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</si>
  <si>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</si>
  <si>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</si>
  <si>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</si>
  <si>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</si>
  <si>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</si>
  <si>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</si>
  <si>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</si>
  <si>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</si>
  <si>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</si>
  <si>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</si>
  <si>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</si>
  <si>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</si>
  <si>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</si>
  <si>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</si>
  <si>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</si>
  <si>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</si>
  <si>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</si>
  <si>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</si>
  <si>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</si>
  <si>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</si>
  <si>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</si>
  <si>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</si>
  <si>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</si>
  <si>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</si>
  <si>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</si>
  <si>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</si>
  <si>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</si>
  <si>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</si>
  <si>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</si>
  <si>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</si>
  <si>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</si>
  <si>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</si>
  <si>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</si>
  <si>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</si>
  <si>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</si>
  <si>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</si>
  <si>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</si>
  <si>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</si>
  <si>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</si>
  <si>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</si>
  <si>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</si>
  <si>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</si>
  <si>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</si>
  <si>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</si>
  <si>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</si>
  <si>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</si>
  <si>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</si>
  <si>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</si>
  <si>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</si>
  <si>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</si>
  <si>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</si>
  <si>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</si>
  <si>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</si>
  <si>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</si>
  <si>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</si>
  <si>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</si>
  <si>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</si>
  <si>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</si>
  <si>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</si>
  <si>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</si>
  <si>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</si>
  <si>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</si>
  <si>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</si>
  <si>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</si>
  <si>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</si>
  <si>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</si>
  <si>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</si>
  <si>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</si>
  <si>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</si>
  <si>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</si>
  <si>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</si>
  <si>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</si>
  <si>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</si>
  <si>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</si>
  <si>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</si>
  <si>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</si>
  <si>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</si>
  <si>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</si>
  <si>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</si>
  <si>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</si>
  <si>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</si>
  <si>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</si>
  <si>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</si>
  <si>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</si>
  <si>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</si>
  <si>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</si>
  <si>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</si>
  <si>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</si>
  <si>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</si>
  <si>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</si>
  <si>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</si>
  <si>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</si>
  <si>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</si>
  <si>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</si>
  <si>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</si>
  <si>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</si>
  <si>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</si>
  <si>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</si>
  <si>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</si>
  <si>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</si>
  <si>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</si>
  <si>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</si>
  <si>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</si>
  <si>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</si>
  <si>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</si>
  <si>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</si>
  <si>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</si>
  <si>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</si>
  <si>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</si>
  <si>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</si>
  <si>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</si>
  <si>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</si>
  <si>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</si>
  <si>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</si>
  <si>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</si>
  <si>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</si>
  <si>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</si>
  <si>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</si>
  <si>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</si>
  <si>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</si>
  <si>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</si>
  <si>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</si>
  <si>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</si>
  <si>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</si>
  <si>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</si>
  <si>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</si>
  <si>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</si>
  <si>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</si>
  <si>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</si>
  <si>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</si>
  <si>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</si>
  <si>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</si>
  <si>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</si>
  <si>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</si>
  <si>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</si>
  <si>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</si>
  <si>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</si>
  <si>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</si>
  <si>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</si>
  <si>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</si>
  <si>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</si>
  <si>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</si>
  <si>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</si>
  <si>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</si>
  <si>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</si>
  <si>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</si>
  <si>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</si>
  <si>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</si>
  <si>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</si>
  <si>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</si>
  <si>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</si>
  <si>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</si>
  <si>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</si>
  <si>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</si>
  <si>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</si>
  <si>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</si>
  <si>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</si>
  <si>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</si>
  <si>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</si>
  <si>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</si>
  <si>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</si>
  <si>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</si>
  <si>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</si>
  <si>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</si>
  <si>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</si>
  <si>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</si>
  <si>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</si>
  <si>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</si>
  <si>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</si>
  <si>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</si>
  <si>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</si>
  <si>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</si>
  <si>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</si>
  <si>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</si>
  <si>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</si>
  <si>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</si>
  <si>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</si>
  <si>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</si>
  <si>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</si>
  <si>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</si>
  <si>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</si>
  <si>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</si>
  <si>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</si>
  <si>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</si>
  <si>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</si>
  <si>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</si>
  <si>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</si>
  <si>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</si>
  <si>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</si>
  <si>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</si>
  <si>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</si>
  <si>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</si>
  <si>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</si>
  <si>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</si>
  <si>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</si>
  <si>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</si>
  <si>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</si>
  <si>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</si>
  <si>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</si>
  <si>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</si>
  <si>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</si>
  <si>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</si>
  <si>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</si>
  <si>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</si>
  <si>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</si>
  <si>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</si>
  <si>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</si>
  <si>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</si>
  <si>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</si>
  <si>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</si>
  <si>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</si>
  <si>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</si>
  <si>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</si>
  <si>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</si>
  <si>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</si>
  <si>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</si>
  <si>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</si>
  <si>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</si>
  <si>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</si>
  <si>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</si>
  <si>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</si>
  <si>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</si>
  <si>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</si>
  <si>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</si>
  <si>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</si>
  <si>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</si>
  <si>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</si>
  <si>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</si>
  <si>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</si>
  <si>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</si>
  <si>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</si>
  <si>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</si>
  <si>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</si>
  <si>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</si>
  <si>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</si>
  <si>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</si>
  <si>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</si>
  <si>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</si>
  <si>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</si>
  <si>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</si>
  <si>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</si>
  <si>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</si>
  <si>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</si>
  <si>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</si>
  <si>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</si>
  <si>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</si>
  <si>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</si>
  <si>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</si>
  <si>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</si>
  <si>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</si>
  <si>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</si>
  <si>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</si>
  <si>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</si>
  <si>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</si>
  <si>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</si>
  <si>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</si>
  <si>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</si>
  <si>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</si>
  <si>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</si>
  <si>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</si>
  <si>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</si>
  <si>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</si>
  <si>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</si>
  <si>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</si>
  <si>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</si>
  <si>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</si>
  <si>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</si>
  <si>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</si>
  <si>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</si>
  <si>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</si>
  <si>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</si>
  <si>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</si>
  <si>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</si>
  <si>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</si>
  <si>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</si>
  <si>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</si>
  <si>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</si>
  <si>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</si>
  <si>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</si>
  <si>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</si>
  <si>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</si>
  <si>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</si>
  <si>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</si>
  <si>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</si>
  <si>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</si>
  <si>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</si>
  <si>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</si>
  <si>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</si>
  <si>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</si>
  <si>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</si>
  <si>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</si>
  <si>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</si>
  <si>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</si>
  <si>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</si>
  <si>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</si>
  <si>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</si>
  <si>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</si>
  <si>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</si>
  <si>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</si>
  <si>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</si>
  <si>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</si>
  <si>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</si>
  <si>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</si>
  <si>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</si>
  <si>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</si>
  <si>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</si>
  <si>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</si>
  <si>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</si>
  <si>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</si>
  <si>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</si>
  <si>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</si>
  <si>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</si>
  <si>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</si>
  <si>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</si>
  <si>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</si>
  <si>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</si>
  <si>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</si>
  <si>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</si>
  <si>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</si>
  <si>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</si>
  <si>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</si>
  <si>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</si>
  <si>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</si>
  <si>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</si>
  <si>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</si>
  <si>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</si>
  <si>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</si>
  <si>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</si>
  <si>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</si>
  <si>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</si>
  <si>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</si>
  <si>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</si>
  <si>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</si>
  <si>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</si>
  <si>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</si>
  <si>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</si>
  <si>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</si>
  <si>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</si>
  <si>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</si>
  <si>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</si>
  <si>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</si>
  <si>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</si>
  <si>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</si>
  <si>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</si>
  <si>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</si>
  <si>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</si>
  <si>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</si>
  <si>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</si>
  <si>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</si>
  <si>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</si>
  <si>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</si>
  <si>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</si>
  <si>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</si>
  <si>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</si>
  <si>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</si>
  <si>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</si>
  <si>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</si>
  <si>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</si>
  <si>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</si>
  <si>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</si>
  <si>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</si>
  <si>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</si>
  <si>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</si>
  <si>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</si>
  <si>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</si>
  <si>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</si>
  <si>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</si>
  <si>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</si>
  <si>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</si>
  <si>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</si>
  <si>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</si>
  <si>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</si>
  <si>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</si>
  <si>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</si>
  <si>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</si>
  <si>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</si>
  <si>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</si>
  <si>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</si>
  <si>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</si>
  <si>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</si>
  <si>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</si>
  <si>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</si>
  <si>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</si>
  <si>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</si>
  <si>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</si>
  <si>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</si>
  <si>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</si>
  <si>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</si>
  <si>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</si>
  <si>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</si>
  <si>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</si>
  <si>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</si>
  <si>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</si>
  <si>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</si>
  <si>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</si>
  <si>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</si>
  <si>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</si>
  <si>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</si>
  <si>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</si>
  <si>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</si>
  <si>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</si>
  <si>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</si>
  <si>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</si>
  <si>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</si>
  <si>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</si>
  <si>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</si>
  <si>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</si>
  <si>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</si>
  <si>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</si>
  <si>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</si>
  <si>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</si>
  <si>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</si>
  <si>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</si>
  <si>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</si>
  <si>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</si>
  <si>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</si>
  <si>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</si>
  <si>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</si>
  <si>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</si>
  <si>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</si>
  <si>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</si>
  <si>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</si>
  <si>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</si>
  <si>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</si>
  <si>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</si>
  <si>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</si>
  <si>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</si>
  <si>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</si>
  <si>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</si>
  <si>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</si>
  <si>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</si>
  <si>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</si>
  <si>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</si>
  <si>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</si>
  <si>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</si>
  <si>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</si>
  <si>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</si>
  <si>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</si>
  <si>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</si>
  <si>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</si>
  <si>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</si>
  <si>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</si>
  <si>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</si>
  <si>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</si>
  <si>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</si>
  <si>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</si>
  <si>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</si>
  <si>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</si>
  <si>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</si>
  <si>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</si>
  <si>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</si>
  <si>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</si>
  <si>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</si>
  <si>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</si>
  <si>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</si>
  <si>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</si>
  <si>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</si>
  <si>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</si>
  <si>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</si>
  <si>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</si>
  <si>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</si>
  <si>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</si>
  <si>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</si>
  <si>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</si>
  <si>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</si>
  <si>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</si>
  <si>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</si>
  <si>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</si>
  <si>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</si>
  <si>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</si>
  <si>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</si>
  <si>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</si>
  <si>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</si>
  <si>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</si>
  <si>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</si>
  <si>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</si>
  <si>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</si>
  <si>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</si>
  <si>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</si>
  <si>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</si>
  <si>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</si>
  <si>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</si>
  <si>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</si>
  <si>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</si>
  <si>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</si>
  <si>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</si>
  <si>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</si>
  <si>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</si>
  <si>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</si>
  <si>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</si>
  <si>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</si>
  <si>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</si>
  <si>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</si>
  <si>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</si>
  <si>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</si>
  <si>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</si>
  <si>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</si>
  <si>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</si>
  <si>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</si>
  <si>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</si>
  <si>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</si>
  <si>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</si>
  <si>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</si>
  <si>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</si>
  <si>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</si>
  <si>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</si>
  <si>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</si>
  <si>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</si>
  <si>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</si>
  <si>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</si>
  <si>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</si>
  <si>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</si>
  <si>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</si>
  <si>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</si>
  <si>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</si>
  <si>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</si>
  <si>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</si>
  <si>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</si>
  <si>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</si>
  <si>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</si>
  <si>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</si>
  <si>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</si>
  <si>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</si>
  <si>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</si>
  <si>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</si>
  <si>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</si>
  <si>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</si>
  <si>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</si>
  <si>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</si>
  <si>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</si>
  <si>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</si>
  <si>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</si>
  <si>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</si>
  <si>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</si>
  <si>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</si>
  <si>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</si>
  <si>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</si>
  <si>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</si>
  <si>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</si>
  <si>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</si>
  <si>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</si>
  <si>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</si>
  <si>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</si>
  <si>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</si>
  <si>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</si>
  <si>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</si>
  <si>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</si>
  <si>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</si>
  <si>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</si>
  <si>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</si>
  <si>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</si>
  <si>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</si>
  <si>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</si>
  <si>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</si>
  <si>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</si>
  <si>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</si>
  <si>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</si>
  <si>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</si>
  <si>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</si>
  <si>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</si>
  <si>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</si>
  <si>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</si>
  <si>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</si>
  <si>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</si>
  <si>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</si>
  <si>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</si>
  <si>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</si>
  <si>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</si>
  <si>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</si>
  <si>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</si>
  <si>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</si>
  <si>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</si>
  <si>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</si>
  <si>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</si>
  <si>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</si>
  <si>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</si>
  <si>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</si>
  <si>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</si>
  <si>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</si>
  <si>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</si>
  <si>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</si>
  <si>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</si>
  <si>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</si>
  <si>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</si>
  <si>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</si>
  <si>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</si>
  <si>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</si>
  <si>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</si>
  <si>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</si>
  <si>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</si>
  <si>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</si>
  <si>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</si>
  <si>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</si>
  <si>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</si>
  <si>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</si>
  <si>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</si>
  <si>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</si>
  <si>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</si>
  <si>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</si>
  <si>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</si>
  <si>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</si>
  <si>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</si>
  <si>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</si>
  <si>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</si>
  <si>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</si>
  <si>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</si>
  <si>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</si>
  <si>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</si>
  <si>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</si>
  <si>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</si>
  <si>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</si>
  <si>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</si>
  <si>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</si>
  <si>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</si>
  <si>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</si>
  <si>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</si>
  <si>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</si>
  <si>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</si>
  <si>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</si>
  <si>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</si>
  <si>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</si>
  <si>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</si>
  <si>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</si>
  <si>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</si>
  <si>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</si>
  <si>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</si>
  <si>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</si>
  <si>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</si>
  <si>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</si>
  <si>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</si>
  <si>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</si>
  <si>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</si>
  <si>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</si>
  <si>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</si>
  <si>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</si>
  <si>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</si>
  <si>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</si>
  <si>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</si>
  <si>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</si>
  <si>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</si>
  <si>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</si>
  <si>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</si>
  <si>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</si>
  <si>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</si>
  <si>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</si>
  <si>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</si>
  <si>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</si>
  <si>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</si>
  <si>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</si>
  <si>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</si>
  <si>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</si>
  <si>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</si>
  <si>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</si>
  <si>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</si>
  <si>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</si>
  <si>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</si>
  <si>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</si>
  <si>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</si>
  <si>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</si>
  <si>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</si>
  <si>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</si>
  <si>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</si>
  <si>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</si>
  <si>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</si>
  <si>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</si>
  <si>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</si>
  <si>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</si>
  <si>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</si>
  <si>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</si>
  <si>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</si>
  <si>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</si>
  <si>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</si>
  <si>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</si>
  <si>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</si>
  <si>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</si>
  <si>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</si>
  <si>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</si>
  <si>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</si>
  <si>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</si>
  <si>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</si>
  <si>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</si>
  <si>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</si>
  <si>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</si>
  <si>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</si>
  <si>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</si>
  <si>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</si>
  <si>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</si>
  <si>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</si>
  <si>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</si>
  <si>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</si>
  <si>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</si>
  <si>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</si>
  <si>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</si>
  <si>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</si>
  <si>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</si>
  <si>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</si>
  <si>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</si>
  <si>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</si>
  <si>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</si>
  <si>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</si>
  <si>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</si>
  <si>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</si>
  <si>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</si>
  <si>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</si>
  <si>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</si>
  <si>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</si>
  <si>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</si>
  <si>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</si>
  <si>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</si>
  <si>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</si>
  <si>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</si>
  <si>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</si>
  <si>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</si>
  <si>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</si>
  <si>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</si>
  <si>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</si>
  <si>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</si>
  <si>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</si>
  <si>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</si>
  <si>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</si>
  <si>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</si>
  <si>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</si>
  <si>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</si>
  <si>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</si>
  <si>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</si>
  <si>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</si>
  <si>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</si>
  <si>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</si>
  <si>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</si>
  <si>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</si>
  <si>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</si>
  <si>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</si>
  <si>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</si>
  <si>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</si>
  <si>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</si>
  <si>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</si>
  <si>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</si>
  <si>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</si>
  <si>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</si>
  <si>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</si>
  <si>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</si>
  <si>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</si>
  <si>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</si>
  <si>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</si>
  <si>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</si>
  <si>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</si>
  <si>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</si>
  <si>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</si>
  <si>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</si>
  <si>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</si>
  <si>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</si>
  <si>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</si>
  <si>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</si>
  <si>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</si>
  <si>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</si>
  <si>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</si>
  <si>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</si>
  <si>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</si>
  <si>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</si>
  <si>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</si>
  <si>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</si>
  <si>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</si>
  <si>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</si>
  <si>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</si>
  <si>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</si>
  <si>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</si>
  <si>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</si>
  <si>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</si>
  <si>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</si>
  <si>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</si>
  <si>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</si>
  <si>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</si>
  <si>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</si>
  <si>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</si>
  <si>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</si>
  <si>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</si>
  <si>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</si>
  <si>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</si>
  <si>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</si>
  <si>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</si>
  <si>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</si>
  <si>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</si>
  <si>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</si>
  <si>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</si>
  <si>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</si>
  <si>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</si>
  <si>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</si>
  <si>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</si>
  <si>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</si>
  <si>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</si>
  <si>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</si>
  <si>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</si>
  <si>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</si>
  <si>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</si>
  <si>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</si>
  <si>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</si>
  <si>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</si>
  <si>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</si>
  <si>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</si>
  <si>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</si>
  <si>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</si>
  <si>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</si>
  <si>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</si>
  <si>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</si>
  <si>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</si>
  <si>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</si>
  <si>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</si>
  <si>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</si>
  <si>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</si>
  <si>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</si>
  <si>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</si>
  <si>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</si>
  <si>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</si>
  <si>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</si>
  <si>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</si>
  <si>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</si>
  <si>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</si>
  <si>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</si>
  <si>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</si>
  <si>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</si>
  <si>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</si>
  <si>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</si>
  <si>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</si>
  <si>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</si>
  <si>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</si>
  <si>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</si>
  <si>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</si>
  <si>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</si>
  <si>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</si>
  <si>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</si>
  <si>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</si>
  <si>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</si>
  <si>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</si>
  <si>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</si>
  <si>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</si>
  <si>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</si>
  <si>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</si>
  <si>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</si>
  <si>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</si>
  <si>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</si>
  <si>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</si>
  <si>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</si>
  <si>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</si>
  <si>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</si>
  <si>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</si>
  <si>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</si>
  <si>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</si>
  <si>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</si>
  <si>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</si>
  <si>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</si>
  <si>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</si>
  <si>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</si>
  <si>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</si>
  <si>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</si>
  <si>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</si>
  <si>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</si>
  <si>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</si>
  <si>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</si>
  <si>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</si>
  <si>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</si>
  <si>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</si>
  <si>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</si>
  <si>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</si>
  <si>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</si>
  <si>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</si>
  <si>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</si>
  <si>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</si>
  <si>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</si>
  <si>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</si>
  <si>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</si>
  <si>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</si>
  <si>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</si>
  <si>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</si>
  <si>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</si>
  <si>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</si>
  <si>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</si>
  <si>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</si>
  <si>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</si>
  <si>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</si>
  <si>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</si>
  <si>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</si>
  <si>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</si>
  <si>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</si>
  <si>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</si>
  <si>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</si>
  <si>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</si>
  <si>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</si>
  <si>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</si>
  <si>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</si>
  <si>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</si>
  <si>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</si>
  <si>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</si>
  <si>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</si>
  <si>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</si>
  <si>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</si>
  <si>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</si>
  <si>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</si>
  <si>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</si>
  <si>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</si>
  <si>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</si>
  <si>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</si>
  <si>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</si>
  <si>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</si>
  <si>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</si>
  <si>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</si>
  <si>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</si>
  <si>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</si>
  <si>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</si>
  <si>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</si>
  <si>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</si>
  <si>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</si>
  <si>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</si>
  <si>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</si>
  <si>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</si>
  <si>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</si>
  <si>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</si>
  <si>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</si>
  <si>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</si>
  <si>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</si>
  <si>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</si>
  <si>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</si>
  <si>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</si>
  <si>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</si>
  <si>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</si>
  <si>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</si>
  <si>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</si>
  <si>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</si>
  <si>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</si>
  <si>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</si>
  <si>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</si>
  <si>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</si>
  <si>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</si>
  <si>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</si>
  <si>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</si>
  <si>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</si>
  <si>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</si>
  <si>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</si>
  <si>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</si>
  <si>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</si>
  <si>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</si>
  <si>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</si>
  <si>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</si>
  <si>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</si>
  <si>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</si>
  <si>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</si>
  <si>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</si>
  <si>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</si>
  <si>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</si>
  <si>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</si>
  <si>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</si>
  <si>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</si>
  <si>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</si>
  <si>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</si>
  <si>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</si>
  <si>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</si>
  <si>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</si>
  <si>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</si>
  <si>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</si>
  <si>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</si>
  <si>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</si>
  <si>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</si>
  <si>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</si>
  <si>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</si>
  <si>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</si>
  <si>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</si>
  <si>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</si>
  <si>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</si>
  <si>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</si>
  <si>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</si>
  <si>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</si>
  <si>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</si>
  <si>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</si>
  <si>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</si>
  <si>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</si>
  <si>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</si>
  <si>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</si>
  <si>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</si>
  <si>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</si>
  <si>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</si>
  <si>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</si>
  <si>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</si>
  <si>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</si>
  <si>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</si>
  <si>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</si>
  <si>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</si>
  <si>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</si>
  <si>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</si>
  <si>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</si>
  <si>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</si>
  <si>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</si>
  <si>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</si>
  <si>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</si>
  <si>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</si>
  <si>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</si>
  <si>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</si>
  <si>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</si>
  <si>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</si>
  <si>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</si>
  <si>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</si>
  <si>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</si>
  <si>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</si>
  <si>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</si>
  <si>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</si>
  <si>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</si>
  <si>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</si>
  <si>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</si>
  <si>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</si>
  <si>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</si>
  <si>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</si>
  <si>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</si>
  <si>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</si>
  <si>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</si>
  <si>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</si>
  <si>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</si>
  <si>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</si>
  <si>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</si>
  <si>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</si>
  <si>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</si>
  <si>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</si>
  <si>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</si>
  <si>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</si>
  <si>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</si>
  <si>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</si>
  <si>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</si>
  <si>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</si>
  <si>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</si>
  <si>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</si>
  <si>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</si>
  <si>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</si>
  <si>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</si>
  <si>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</si>
  <si>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</si>
  <si>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</si>
  <si>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</si>
  <si>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</si>
  <si>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</si>
  <si>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</si>
  <si>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</si>
  <si>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</si>
  <si>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</si>
  <si>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</si>
  <si>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</si>
  <si>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</si>
  <si>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</si>
  <si>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</si>
  <si>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</si>
  <si>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</si>
  <si>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</si>
  <si>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</si>
  <si>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</si>
  <si>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</si>
  <si>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</si>
  <si>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</si>
  <si>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</si>
  <si>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</si>
  <si>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</si>
  <si>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</si>
  <si>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</si>
  <si>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</si>
  <si>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</si>
  <si>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</si>
  <si>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</si>
  <si>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</si>
  <si>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</si>
  <si>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</si>
  <si>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</si>
  <si>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</si>
  <si>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</si>
  <si>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</si>
  <si>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</si>
  <si>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</si>
  <si>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</si>
  <si>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</si>
  <si>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</si>
  <si>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</si>
  <si>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</si>
  <si>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</si>
  <si>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</si>
  <si>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</si>
  <si>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</si>
  <si>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</si>
  <si>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</si>
  <si>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</si>
  <si>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</si>
  <si>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</si>
  <si>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</si>
  <si>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</si>
  <si>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</si>
  <si>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</si>
  <si>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</si>
  <si>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</si>
  <si>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</si>
  <si>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</si>
  <si>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</si>
  <si>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</si>
  <si>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</si>
  <si>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</si>
  <si>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</si>
  <si>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</si>
  <si>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</si>
  <si>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</si>
  <si>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</si>
  <si>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</si>
  <si>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</si>
  <si>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</si>
  <si>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</si>
  <si>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</si>
  <si>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</si>
  <si>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</si>
  <si>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</si>
  <si>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</si>
  <si>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</si>
  <si>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</si>
  <si>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</si>
  <si>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</si>
  <si>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</si>
  <si>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</si>
  <si>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</si>
  <si>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</si>
  <si>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</si>
  <si>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</si>
  <si>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</si>
  <si>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</si>
  <si>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</si>
  <si>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</si>
  <si>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</si>
  <si>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</si>
  <si>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</si>
  <si>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</si>
  <si>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</si>
  <si>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</si>
  <si>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</si>
  <si>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</si>
  <si>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</si>
  <si>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</si>
  <si>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</si>
  <si>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</si>
  <si>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</si>
  <si>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</si>
  <si>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</si>
  <si>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</si>
  <si>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</si>
  <si>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</si>
  <si>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</si>
  <si>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</si>
  <si>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</si>
  <si>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</si>
  <si>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</si>
  <si>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</si>
  <si>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</si>
  <si>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</si>
  <si>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</si>
  <si>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</si>
  <si>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</si>
  <si>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</si>
  <si>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</si>
  <si>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</si>
  <si>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</si>
  <si>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</si>
  <si>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</si>
  <si>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</si>
  <si>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</si>
  <si>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</si>
  <si>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</si>
  <si>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</si>
  <si>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</si>
  <si>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</si>
  <si>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</si>
  <si>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</si>
  <si>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</si>
  <si>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</si>
  <si>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</si>
  <si>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</si>
  <si>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</si>
  <si>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</si>
  <si>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</si>
  <si>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</si>
  <si>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</si>
  <si>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</si>
  <si>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</si>
  <si>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</si>
  <si>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</si>
  <si>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</si>
  <si>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</si>
  <si>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</si>
  <si>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</si>
  <si>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</si>
  <si>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</si>
  <si>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</si>
  <si>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</si>
  <si>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</si>
  <si>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</si>
  <si>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</si>
  <si>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</si>
  <si>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</si>
  <si>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</si>
  <si>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</si>
  <si>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</si>
  <si>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</si>
  <si>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</si>
  <si>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</si>
  <si>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</si>
  <si>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</si>
  <si>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</si>
  <si>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</si>
  <si>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</si>
  <si>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</si>
  <si>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</si>
  <si>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</si>
  <si>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</si>
  <si>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</si>
  <si>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</si>
  <si>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</si>
  <si>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</si>
  <si>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</si>
  <si>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</si>
  <si>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</si>
  <si>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</si>
  <si>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</si>
  <si>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</si>
  <si>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</si>
  <si>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</si>
  <si>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</si>
  <si>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</si>
  <si>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</si>
  <si>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</si>
  <si>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</si>
  <si>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</si>
  <si>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</si>
  <si>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</si>
  <si>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</si>
  <si>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</si>
  <si>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</si>
  <si>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</si>
  <si>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</si>
  <si>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</si>
  <si>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</si>
  <si>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</si>
  <si>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</si>
  <si>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</si>
  <si>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</si>
  <si>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</si>
  <si>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</si>
  <si>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</si>
  <si>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</si>
  <si>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</si>
  <si>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</si>
  <si>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</si>
  <si>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</si>
  <si>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</si>
  <si>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</si>
  <si>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</si>
  <si>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</si>
  <si>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</si>
  <si>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</si>
  <si>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</si>
  <si>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</si>
  <si>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</si>
  <si>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</si>
  <si>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</si>
  <si>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</si>
  <si>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</si>
  <si>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</si>
  <si>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</si>
  <si>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</si>
  <si>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</si>
  <si>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</si>
  <si>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</si>
  <si>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</si>
  <si>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</si>
  <si>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</si>
  <si>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</si>
  <si>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</si>
  <si>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</si>
  <si>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</si>
  <si>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</si>
  <si>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</si>
  <si>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</si>
  <si>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</si>
  <si>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</si>
  <si>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</si>
  <si>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</si>
  <si>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</si>
  <si>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</si>
  <si>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</si>
  <si>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</si>
  <si>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</si>
  <si>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</si>
  <si>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</si>
  <si>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</si>
  <si>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</si>
  <si>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</si>
  <si>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</si>
  <si>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</si>
  <si>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</si>
  <si>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</si>
  <si>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</si>
  <si>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</si>
  <si>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</si>
  <si>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</si>
  <si>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</si>
  <si>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</si>
  <si>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</si>
  <si>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</si>
  <si>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</si>
  <si>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</si>
  <si>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</si>
  <si>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</si>
  <si>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</si>
  <si>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</si>
  <si>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</si>
  <si>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</si>
  <si>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</si>
  <si>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</si>
  <si>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</si>
  <si>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</si>
  <si>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</si>
  <si>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</si>
  <si>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</si>
  <si>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</si>
  <si>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</si>
  <si>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</si>
  <si>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</si>
  <si>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</si>
  <si>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</si>
  <si>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</si>
  <si>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</si>
  <si>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</si>
  <si>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</si>
  <si>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</si>
  <si>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</si>
  <si>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</si>
  <si>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</si>
  <si>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</si>
  <si>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</si>
  <si>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</si>
  <si>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</si>
  <si>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</si>
  <si>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</si>
  <si>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</si>
  <si>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</si>
  <si>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</si>
  <si>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</si>
  <si>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</si>
  <si>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</si>
  <si>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</si>
  <si>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</si>
  <si>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</si>
  <si>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</si>
  <si>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</si>
  <si>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</si>
  <si>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</si>
  <si>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</si>
  <si>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</si>
  <si>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</si>
  <si>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</si>
  <si>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</si>
  <si>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</si>
  <si>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</si>
  <si>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</si>
  <si>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</si>
  <si>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</si>
  <si>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</si>
  <si>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</si>
  <si>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</si>
  <si>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</si>
  <si>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</si>
  <si>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</si>
  <si>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</si>
  <si>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</si>
  <si>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</si>
  <si>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</si>
  <si>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</si>
  <si>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</si>
  <si>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</si>
  <si>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</si>
  <si>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</si>
  <si>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</si>
  <si>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</si>
  <si>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</si>
  <si>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</si>
  <si>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</si>
  <si>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</si>
  <si>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</si>
  <si>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</si>
  <si>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</si>
  <si>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</si>
  <si>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</si>
  <si>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</si>
  <si>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</si>
  <si>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</si>
  <si>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</si>
  <si>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</si>
  <si>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</si>
  <si>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</si>
  <si>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</si>
  <si>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</si>
  <si>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</si>
  <si>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</si>
  <si>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</si>
  <si>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</si>
  <si>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</si>
  <si>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</si>
  <si>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</si>
  <si>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</si>
  <si>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</si>
  <si>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</si>
  <si>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</si>
  <si>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</si>
  <si>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</si>
  <si>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</si>
  <si>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</si>
  <si>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</si>
  <si>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</si>
  <si>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</si>
  <si>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</si>
  <si>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</si>
  <si>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</si>
  <si>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</si>
  <si>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</si>
  <si>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</si>
  <si>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</si>
  <si>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</si>
  <si>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</si>
  <si>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</si>
  <si>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</si>
  <si>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</si>
  <si>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</si>
  <si>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</si>
  <si>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</si>
  <si>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</si>
  <si>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</si>
  <si>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</si>
  <si>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</si>
  <si>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</si>
  <si>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</si>
  <si>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</si>
  <si>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</si>
  <si>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</si>
  <si>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</si>
  <si>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</si>
  <si>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</si>
  <si>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</si>
  <si>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</si>
  <si>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</si>
  <si>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</si>
  <si>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</si>
  <si>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</si>
  <si>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</si>
  <si>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</si>
  <si>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</si>
  <si>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</si>
  <si>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</si>
  <si>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</si>
  <si>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</si>
  <si>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</si>
  <si>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</si>
  <si>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</si>
  <si>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</si>
  <si>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</si>
  <si>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</si>
  <si>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</si>
  <si>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</si>
  <si>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</si>
  <si>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</si>
  <si>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</si>
  <si>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</si>
  <si>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</si>
  <si>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</si>
  <si>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</si>
  <si>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</si>
  <si>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</si>
  <si>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</si>
  <si>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</si>
  <si>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</si>
  <si>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</si>
  <si>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</si>
  <si>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</si>
  <si>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</si>
  <si>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</si>
  <si>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</si>
  <si>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</si>
  <si>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</si>
  <si>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</si>
  <si>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</si>
  <si>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</si>
  <si>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</si>
  <si>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</si>
  <si>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</si>
  <si>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</si>
  <si>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</si>
  <si>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</si>
  <si>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</si>
  <si>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</si>
  <si>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</si>
  <si>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</si>
  <si>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</si>
  <si>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</si>
  <si>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</si>
  <si>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</si>
  <si>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</si>
  <si>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</si>
  <si>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</si>
  <si>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</si>
  <si>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</si>
  <si>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</si>
  <si>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</si>
  <si>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</si>
  <si>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</si>
  <si>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</si>
  <si>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</si>
  <si>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</si>
  <si>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</si>
  <si>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</si>
  <si>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</si>
  <si>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</si>
  <si>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</si>
  <si>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</si>
  <si>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</si>
  <si>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</si>
  <si>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</si>
  <si>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</si>
  <si>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</si>
  <si>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</si>
  <si>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</si>
  <si>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</si>
  <si>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</si>
  <si>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</si>
  <si>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</si>
  <si>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</si>
  <si>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</si>
  <si>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</si>
  <si>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</si>
  <si>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</si>
  <si>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</si>
  <si>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</si>
  <si>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</si>
  <si>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</si>
  <si>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</si>
  <si>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</si>
  <si>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</si>
  <si>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</si>
  <si>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</si>
  <si>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</si>
  <si>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</si>
  <si>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</si>
  <si>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</si>
  <si>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</si>
  <si>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</si>
  <si>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</si>
  <si>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</si>
  <si>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</si>
  <si>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</si>
  <si>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</si>
  <si>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</si>
  <si>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</si>
  <si>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</si>
  <si>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</si>
  <si>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</si>
  <si>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</si>
  <si>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</si>
  <si>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</si>
  <si>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</si>
  <si>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</si>
  <si>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</si>
  <si>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</si>
  <si>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</si>
  <si>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</si>
  <si>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</si>
  <si>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</si>
  <si>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</si>
  <si>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</si>
  <si>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</si>
  <si>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</si>
  <si>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</si>
  <si>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</si>
  <si>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</si>
  <si>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</si>
  <si>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</si>
  <si>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</si>
  <si>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</si>
  <si>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</si>
  <si>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</si>
  <si>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</si>
  <si>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</si>
  <si>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</si>
  <si>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</si>
  <si>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</si>
  <si>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</si>
  <si>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</si>
  <si>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</si>
  <si>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</si>
  <si>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</si>
  <si>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</si>
  <si>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</si>
  <si>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</si>
  <si>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</si>
  <si>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</si>
  <si>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</si>
  <si>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</si>
  <si>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</si>
  <si>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</si>
  <si>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</si>
  <si>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</si>
  <si>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</si>
  <si>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</si>
  <si>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</si>
  <si>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</si>
  <si>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</si>
  <si>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</si>
  <si>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</si>
  <si>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</si>
  <si>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</si>
  <si>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</si>
  <si>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</si>
  <si>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</si>
  <si>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</si>
  <si>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</si>
  <si>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</si>
  <si>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</si>
  <si>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</si>
  <si>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</si>
  <si>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</si>
  <si>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</si>
  <si>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</si>
  <si>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</si>
  <si>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</si>
  <si>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</si>
  <si>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</si>
  <si>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</si>
  <si>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</si>
  <si>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</si>
  <si>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</si>
  <si>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</si>
  <si>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</si>
  <si>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</si>
  <si>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</si>
  <si>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</si>
  <si>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</si>
  <si>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</si>
  <si>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</si>
  <si>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</si>
  <si>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</si>
  <si>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</si>
  <si>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</si>
  <si>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</si>
  <si>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</si>
  <si>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</si>
  <si>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</si>
  <si>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</si>
  <si>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</si>
  <si>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</si>
  <si>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</si>
  <si>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</si>
  <si>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</si>
  <si>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</si>
  <si>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</si>
  <si>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</si>
  <si>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</si>
  <si>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</si>
  <si>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</si>
  <si>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</si>
  <si>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</si>
  <si>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</si>
  <si>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</si>
  <si>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</si>
  <si>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</si>
  <si>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</si>
  <si>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</si>
  <si>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</si>
  <si>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</si>
  <si>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</si>
  <si>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</si>
  <si>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</si>
  <si>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</si>
  <si>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</si>
  <si>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</si>
  <si>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</si>
  <si>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</si>
  <si>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</si>
  <si>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</si>
  <si>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</si>
  <si>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</si>
  <si>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</si>
  <si>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</si>
  <si>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</si>
  <si>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</si>
  <si>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</si>
  <si>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</si>
  <si>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</si>
  <si>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</si>
  <si>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</si>
  <si>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</si>
  <si>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</si>
  <si>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</si>
  <si>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</si>
  <si>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</si>
  <si>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</si>
  <si>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</si>
  <si>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</si>
  <si>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</si>
  <si>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</si>
  <si>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</si>
  <si>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</si>
  <si>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</si>
  <si>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</si>
  <si>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</si>
  <si>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</si>
  <si>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</si>
  <si>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</si>
  <si>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</si>
  <si>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</si>
  <si>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</si>
  <si>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</si>
  <si>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</si>
  <si>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</si>
  <si>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</si>
  <si>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</si>
  <si>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</si>
  <si>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</si>
  <si>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</si>
  <si>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</si>
  <si>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</si>
  <si>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</si>
  <si>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</si>
  <si>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</si>
  <si>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</si>
  <si>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</si>
  <si>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</si>
  <si>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</si>
  <si>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</si>
  <si>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</si>
  <si>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</si>
  <si>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</si>
  <si>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</si>
  <si>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</si>
  <si>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</si>
  <si>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</si>
  <si>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</si>
  <si>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</si>
  <si>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</si>
  <si>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</si>
  <si>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</si>
  <si>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</si>
  <si>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</si>
  <si>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</si>
  <si>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</si>
  <si>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</si>
  <si>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</si>
  <si>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</si>
  <si>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</si>
  <si>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</si>
  <si>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</si>
  <si>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</si>
  <si>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</si>
  <si>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</si>
  <si>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</si>
  <si>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</si>
  <si>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</si>
  <si>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</si>
  <si>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</si>
  <si>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</si>
  <si>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</si>
  <si>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</si>
  <si>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</si>
  <si>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</si>
  <si>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</si>
  <si>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</si>
  <si>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</si>
  <si>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</si>
  <si>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</si>
  <si>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</si>
  <si>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</si>
  <si>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</si>
  <si>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</si>
  <si>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</si>
  <si>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</si>
  <si>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</si>
  <si>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</si>
  <si>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</si>
  <si>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</si>
  <si>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</si>
  <si>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</si>
  <si>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</si>
  <si>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</si>
  <si>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</si>
  <si>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</si>
  <si>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</si>
  <si>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</si>
  <si>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</si>
  <si>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</si>
  <si>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</si>
  <si>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</si>
  <si>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</si>
  <si>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</si>
  <si>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</si>
  <si>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</si>
  <si>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</si>
  <si>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</si>
  <si>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</si>
  <si>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</si>
  <si>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</si>
  <si>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</si>
  <si>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</si>
  <si>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</si>
  <si>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</si>
  <si>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</si>
  <si>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</si>
  <si>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</si>
  <si>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</si>
  <si>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</si>
  <si>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</si>
  <si>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</si>
  <si>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</si>
  <si>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</si>
  <si>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</si>
  <si>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</si>
  <si>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</si>
  <si>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</si>
  <si>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</si>
  <si>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</si>
  <si>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</si>
  <si>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</si>
  <si>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</si>
  <si>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</si>
  <si>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</si>
  <si>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</si>
  <si>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</si>
  <si>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</si>
  <si>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</si>
  <si>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</si>
  <si>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</si>
  <si>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</si>
  <si>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</si>
  <si>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</si>
  <si>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</si>
  <si>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</si>
  <si>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</si>
  <si>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</si>
  <si>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</si>
  <si>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</si>
  <si>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</si>
  <si>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</si>
  <si>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</si>
  <si>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</si>
  <si>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</si>
  <si>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</si>
  <si>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</si>
  <si>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</si>
  <si>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</si>
  <si>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</si>
  <si>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</si>
  <si>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</si>
  <si>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</si>
  <si>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</si>
  <si>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</si>
  <si>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</si>
  <si>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</si>
  <si>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</si>
  <si>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</si>
  <si>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</si>
  <si>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</si>
  <si>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</si>
  <si>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</si>
  <si>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</si>
  <si>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</si>
  <si>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</si>
  <si>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</si>
  <si>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</si>
  <si>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</si>
  <si>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</si>
  <si>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</si>
  <si>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</si>
  <si>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</si>
  <si>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</si>
  <si>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</si>
  <si>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</si>
  <si>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</si>
  <si>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</si>
  <si>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</si>
  <si>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</si>
  <si>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</si>
  <si>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</si>
  <si>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</si>
  <si>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</si>
  <si>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</si>
  <si>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</si>
  <si>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</si>
  <si>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</si>
  <si>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</si>
  <si>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</si>
  <si>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</si>
  <si>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</si>
  <si>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</si>
  <si>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</si>
  <si>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</si>
  <si>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</si>
  <si>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</si>
  <si>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</si>
  <si>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</si>
  <si>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</si>
  <si>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</si>
  <si>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</si>
  <si>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</si>
  <si>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</si>
  <si>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</si>
  <si>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</si>
  <si>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</si>
  <si>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</si>
  <si>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</si>
  <si>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</si>
  <si>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</si>
  <si>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</si>
  <si>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</si>
  <si>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</si>
  <si>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</si>
  <si>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</si>
  <si>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</si>
  <si>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</si>
  <si>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</si>
  <si>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</si>
  <si>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</si>
  <si>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</si>
  <si>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</si>
  <si>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</si>
  <si>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</si>
  <si>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</si>
  <si>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</si>
  <si>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</si>
  <si>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</si>
  <si>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</si>
  <si>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</si>
  <si>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</si>
  <si>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</si>
  <si>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</si>
  <si>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</si>
  <si>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</si>
  <si>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</si>
  <si>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</si>
  <si>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</si>
  <si>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</si>
  <si>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</si>
  <si>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</si>
  <si>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</si>
  <si>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</si>
  <si>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</si>
  <si>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</si>
  <si>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</si>
  <si>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</si>
  <si>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</si>
  <si>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</si>
  <si>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</si>
  <si>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</si>
  <si>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</si>
  <si>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</si>
  <si>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</si>
  <si>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</si>
  <si>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</si>
  <si>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</si>
  <si>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</si>
  <si>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</si>
  <si>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</si>
  <si>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</si>
  <si>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</si>
  <si>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</si>
  <si>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</si>
  <si>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</si>
  <si>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</si>
  <si>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</si>
  <si>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</si>
  <si>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</si>
  <si>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</si>
  <si>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</si>
  <si>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</si>
  <si>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</si>
  <si>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</si>
  <si>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</si>
  <si>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</si>
  <si>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</si>
  <si>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</si>
  <si>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</si>
  <si>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</si>
  <si>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</si>
  <si>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</si>
  <si>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</si>
  <si>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</si>
  <si>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</si>
  <si>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</si>
  <si>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</si>
  <si>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</si>
  <si>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</si>
  <si>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</si>
  <si>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</si>
  <si>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</si>
  <si>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</si>
  <si>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</si>
  <si>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</si>
  <si>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</si>
  <si>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</si>
  <si>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</si>
  <si>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</si>
  <si>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</si>
  <si>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</si>
  <si>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</si>
  <si>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</si>
  <si>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</si>
  <si>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</si>
  <si>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</si>
  <si>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</si>
  <si>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</si>
  <si>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</si>
  <si>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</si>
  <si>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</si>
  <si>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</si>
  <si>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</si>
  <si>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</si>
  <si>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</si>
  <si>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</si>
  <si>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</si>
  <si>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</si>
  <si>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</si>
  <si>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</si>
  <si>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</si>
  <si>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</si>
  <si>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</si>
  <si>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</si>
  <si>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</si>
  <si>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</si>
  <si>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</si>
  <si>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</si>
  <si>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</si>
  <si>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</si>
  <si>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</si>
  <si>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</si>
  <si>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</si>
  <si>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</si>
  <si>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</si>
  <si>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</si>
  <si>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</si>
  <si>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</si>
  <si>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</si>
  <si>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</si>
  <si>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</si>
  <si>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</si>
  <si>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</si>
  <si>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</si>
  <si>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</si>
  <si>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</si>
  <si>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</si>
  <si>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</si>
  <si>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</si>
  <si>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</si>
  <si>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</si>
  <si>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</si>
  <si>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</si>
  <si>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</si>
  <si>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</si>
  <si>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</si>
  <si>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</si>
  <si>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</si>
  <si>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</si>
  <si>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</si>
  <si>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</si>
  <si>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</si>
  <si>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</si>
  <si>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</si>
  <si>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</si>
  <si>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</si>
  <si>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</si>
  <si>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</si>
  <si>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</si>
  <si>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</si>
  <si>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</si>
  <si>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</si>
  <si>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</si>
  <si>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</si>
  <si>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</si>
  <si>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</si>
  <si>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</si>
  <si>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</si>
  <si>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</si>
  <si>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</si>
  <si>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</si>
  <si>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</si>
  <si>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</si>
  <si>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</si>
  <si>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</si>
  <si>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</si>
  <si>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</si>
  <si>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</si>
  <si>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</si>
  <si>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</si>
  <si>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</si>
  <si>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</si>
  <si>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</si>
  <si>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</si>
  <si>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</si>
  <si>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</si>
  <si>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</si>
  <si>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</si>
  <si>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</si>
  <si>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</si>
  <si>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</si>
  <si>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</si>
  <si>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</si>
  <si>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</si>
  <si>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</si>
  <si>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</si>
  <si>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</si>
  <si>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</si>
  <si>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</si>
  <si>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</si>
  <si>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</si>
  <si>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</si>
  <si>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</si>
  <si>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</si>
  <si>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</si>
  <si>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</si>
  <si>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</si>
  <si>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</si>
  <si>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</si>
  <si>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</si>
  <si>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</si>
  <si>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</si>
  <si>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</si>
  <si>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</si>
  <si>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</si>
  <si>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</si>
  <si>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</si>
  <si>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</si>
  <si>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</si>
  <si>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</si>
  <si>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</si>
  <si>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</si>
  <si>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</si>
  <si>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</si>
  <si>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</si>
  <si>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</si>
  <si>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</si>
  <si>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</si>
  <si>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</si>
  <si>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</si>
  <si>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</si>
  <si>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</si>
  <si>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</si>
  <si>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</si>
  <si>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</si>
  <si>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</si>
  <si>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</si>
  <si>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</si>
  <si>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</si>
  <si>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</si>
  <si>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</si>
  <si>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</si>
  <si>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</si>
  <si>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</si>
  <si>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</si>
  <si>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</si>
  <si>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</si>
  <si>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</si>
  <si>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</si>
  <si>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</si>
  <si>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</si>
  <si>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</si>
  <si>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</si>
  <si>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</si>
  <si>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</si>
  <si>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</si>
  <si>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</si>
  <si>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</si>
  <si>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</si>
  <si>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</si>
  <si>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</si>
  <si>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</si>
  <si>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</si>
  <si>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</si>
  <si>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</si>
  <si>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</si>
  <si>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</si>
  <si>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</si>
  <si>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</si>
  <si>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</si>
  <si>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</si>
  <si>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</si>
  <si>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</si>
  <si>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</si>
  <si>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</si>
  <si>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</si>
  <si>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</si>
  <si>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</si>
  <si>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</si>
  <si>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</si>
  <si>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</si>
  <si>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</si>
  <si>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</si>
  <si>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</si>
  <si>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</si>
  <si>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</si>
  <si>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</si>
  <si>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</si>
  <si>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</si>
  <si>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</si>
  <si>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</si>
  <si>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</si>
  <si>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</si>
  <si>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</si>
  <si>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</si>
  <si>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</si>
  <si>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</si>
  <si>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</si>
  <si>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</si>
  <si>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</si>
  <si>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</si>
  <si>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</si>
  <si>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</si>
  <si>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</si>
  <si>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</si>
  <si>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</si>
  <si>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</si>
  <si>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</si>
  <si>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</si>
  <si>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</si>
  <si>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</si>
  <si>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</si>
  <si>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</si>
  <si>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</si>
  <si>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</si>
  <si>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</si>
  <si>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</si>
  <si>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</si>
  <si>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</si>
  <si>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</si>
  <si>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</si>
  <si>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</si>
  <si>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</si>
  <si>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</si>
  <si>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</si>
  <si>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</si>
  <si>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</si>
  <si>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</si>
  <si>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</si>
  <si>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</si>
  <si>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</si>
  <si>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</si>
  <si>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</si>
  <si>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</si>
  <si>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</si>
  <si>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</si>
  <si>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</si>
  <si>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</si>
  <si>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</si>
  <si>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</si>
  <si>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</si>
  <si>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</si>
  <si>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</si>
  <si>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</si>
  <si>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</si>
  <si>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</si>
  <si>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</si>
  <si>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</si>
  <si>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</si>
  <si>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</si>
  <si>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</si>
  <si>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</si>
  <si>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</si>
  <si>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</si>
  <si>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</si>
  <si>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</si>
  <si>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</si>
  <si>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</si>
  <si>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</si>
  <si>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</si>
  <si>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</si>
  <si>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</si>
  <si>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</si>
  <si>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</si>
  <si>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</si>
  <si>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</si>
  <si>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</si>
  <si>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</si>
  <si>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</si>
  <si>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</si>
  <si>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</si>
  <si>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</si>
  <si>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</si>
  <si>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</si>
  <si>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</si>
  <si>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</si>
  <si>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</si>
  <si>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</si>
  <si>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</si>
  <si>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</si>
  <si>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</si>
  <si>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</si>
  <si>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</si>
  <si>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</si>
  <si>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</si>
  <si>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</si>
  <si>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</si>
  <si>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</si>
  <si>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</si>
  <si>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</si>
  <si>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</si>
  <si>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</si>
  <si>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</si>
  <si>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</si>
  <si>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</si>
  <si>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</si>
  <si>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</si>
  <si>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</si>
  <si>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</si>
  <si>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</si>
  <si>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</si>
  <si>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</si>
  <si>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</si>
  <si>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</si>
  <si>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</si>
  <si>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</si>
  <si>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</si>
  <si>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</si>
  <si>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</si>
  <si>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</si>
  <si>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</si>
  <si>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</si>
  <si>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</si>
  <si>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</si>
  <si>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</si>
  <si>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</si>
  <si>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</si>
  <si>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</si>
  <si>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</si>
  <si>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</si>
  <si>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</si>
  <si>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</si>
  <si>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</si>
  <si>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</si>
  <si>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</si>
  <si>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</si>
  <si>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</si>
  <si>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</si>
  <si>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</si>
  <si>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</si>
  <si>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</si>
  <si>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</si>
  <si>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</si>
  <si>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</si>
  <si>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</si>
  <si>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</si>
  <si>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</si>
  <si>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</si>
  <si>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</si>
  <si>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</si>
  <si>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</si>
  <si>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</si>
  <si>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</si>
  <si>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</si>
  <si>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</si>
  <si>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</si>
  <si>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</si>
  <si>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</si>
  <si>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</si>
  <si>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</si>
  <si>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</si>
  <si>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</si>
  <si>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</si>
  <si>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</si>
  <si>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</si>
  <si>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</si>
  <si>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</si>
  <si>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</si>
  <si>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</si>
  <si>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</si>
  <si>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</si>
  <si>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</si>
  <si>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</si>
  <si>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</si>
  <si>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</si>
  <si>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</si>
  <si>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</si>
  <si>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</si>
  <si>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</si>
  <si>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</si>
  <si>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</si>
  <si>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</si>
  <si>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</si>
  <si>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</si>
  <si>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</si>
  <si>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</si>
  <si>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</si>
  <si>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</si>
  <si>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</si>
  <si>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</si>
  <si>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</si>
  <si>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</si>
  <si>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</si>
  <si>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</si>
  <si>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</si>
  <si>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</si>
  <si>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</si>
  <si>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</si>
  <si>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</si>
  <si>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</si>
  <si>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</si>
  <si>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</si>
  <si>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</si>
  <si>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</si>
  <si>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</si>
  <si>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</si>
  <si>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</si>
  <si>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</si>
  <si>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</si>
  <si>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</si>
  <si>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</si>
  <si>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</si>
  <si>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</si>
  <si>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</si>
  <si>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</si>
  <si>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</si>
  <si>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</si>
  <si>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</si>
  <si>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</si>
  <si>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</si>
  <si>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</si>
  <si>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</si>
  <si>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</si>
  <si>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</si>
  <si>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</si>
  <si>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</si>
  <si>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</si>
  <si>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</si>
  <si>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</si>
  <si>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</si>
  <si>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</si>
  <si>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</si>
  <si>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</si>
  <si>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</si>
  <si>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</si>
  <si>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</si>
  <si>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</si>
  <si>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</si>
  <si>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</si>
  <si>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</si>
  <si>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</si>
  <si>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</si>
  <si>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</si>
  <si>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</si>
  <si>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</si>
  <si>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</si>
  <si>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</si>
  <si>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</si>
  <si>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</si>
  <si>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</si>
  <si>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</si>
  <si>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</si>
  <si>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</si>
  <si>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</si>
  <si>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</si>
  <si>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</si>
  <si>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</si>
  <si>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</si>
  <si>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</si>
  <si>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</si>
  <si>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</si>
  <si>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</si>
  <si>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</si>
  <si>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</si>
  <si>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</si>
  <si>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</si>
  <si>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</si>
  <si>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</si>
  <si>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</si>
  <si>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</si>
  <si>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</si>
  <si>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</si>
  <si>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</si>
  <si>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</si>
  <si>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</si>
  <si>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</si>
  <si>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</si>
  <si>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</si>
  <si>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</si>
  <si>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</si>
  <si>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</si>
  <si>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</si>
  <si>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</si>
  <si>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</si>
  <si>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</si>
  <si>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</si>
  <si>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</si>
  <si>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</si>
  <si>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</si>
  <si>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</si>
  <si>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</si>
  <si>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</si>
  <si>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</si>
  <si>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</si>
  <si>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</si>
  <si>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</si>
  <si>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</si>
  <si>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</si>
  <si>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</si>
  <si>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</si>
  <si>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</si>
  <si>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</si>
  <si>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</si>
  <si>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</si>
  <si>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</si>
  <si>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</si>
  <si>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</si>
  <si>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</si>
  <si>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</si>
  <si>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</si>
  <si>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</si>
  <si>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</si>
  <si>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</si>
  <si>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</si>
  <si>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</si>
  <si>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</si>
  <si>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</si>
  <si>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</si>
  <si>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</si>
  <si>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</si>
  <si>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</si>
  <si>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</si>
  <si>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</si>
  <si>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</si>
  <si>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</si>
  <si>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</si>
  <si>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</si>
  <si>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</si>
  <si>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</si>
  <si>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</si>
  <si>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</si>
  <si>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</si>
  <si>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</si>
  <si>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</si>
  <si>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</si>
  <si>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</si>
  <si>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</si>
  <si>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</si>
  <si>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</si>
  <si>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</si>
  <si>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</si>
  <si>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</si>
  <si>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</si>
  <si>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</si>
  <si>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</si>
  <si>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</si>
  <si>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</si>
  <si>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</si>
  <si>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</si>
  <si>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</si>
  <si>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</si>
  <si>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</si>
  <si>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</si>
  <si>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</si>
  <si>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</si>
  <si>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</si>
  <si>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</si>
  <si>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</si>
  <si>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</si>
  <si>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</si>
  <si>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</si>
  <si>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</si>
  <si>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</si>
  <si>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</si>
  <si>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</si>
  <si>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</si>
  <si>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</si>
  <si>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</si>
  <si>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</si>
  <si>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</si>
  <si>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</si>
  <si>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</si>
  <si>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</si>
  <si>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</si>
  <si>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</si>
  <si>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</si>
  <si>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</si>
  <si>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</si>
  <si>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</si>
  <si>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</si>
  <si>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</si>
  <si>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</si>
  <si>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</si>
  <si>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</si>
  <si>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</si>
  <si>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</si>
  <si>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</si>
  <si>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</si>
  <si>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</si>
  <si>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</si>
  <si>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</si>
  <si>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</si>
  <si>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</si>
  <si>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</si>
  <si>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</si>
  <si>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</si>
  <si>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</si>
  <si>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</si>
  <si>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</si>
  <si>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</si>
  <si>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</si>
  <si>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</si>
  <si>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</si>
  <si>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</si>
  <si>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</si>
  <si>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</si>
  <si>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</si>
  <si>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</si>
  <si>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</si>
  <si>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</si>
  <si>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</si>
  <si>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</si>
  <si>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</si>
  <si>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</si>
  <si>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</si>
  <si>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</si>
  <si>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</si>
  <si>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</si>
  <si>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</si>
  <si>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</si>
  <si>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</si>
  <si>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</si>
  <si>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</si>
  <si>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</si>
  <si>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</si>
  <si>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</si>
  <si>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</si>
  <si>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</si>
  <si>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</si>
  <si>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</si>
  <si>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</si>
  <si>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</si>
  <si>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</si>
  <si>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</si>
  <si>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</si>
  <si>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</si>
  <si>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</si>
  <si>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</si>
  <si>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</si>
  <si>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</si>
  <si>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</si>
  <si>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</si>
  <si>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</si>
  <si>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</si>
  <si>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</si>
  <si>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</si>
  <si>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</si>
  <si>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</si>
  <si>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</si>
  <si>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</si>
  <si>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</si>
  <si>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</si>
  <si>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</si>
  <si>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</si>
  <si>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</si>
  <si>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</si>
  <si>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</si>
  <si>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</si>
  <si>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</si>
  <si>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</si>
  <si>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</si>
  <si>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</si>
  <si>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</si>
  <si>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</si>
  <si>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</si>
  <si>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</si>
  <si>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</si>
  <si>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</si>
  <si>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</si>
  <si>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</si>
  <si>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</si>
  <si>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</si>
  <si>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</si>
  <si>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</si>
  <si>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</si>
  <si>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</si>
  <si>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</si>
  <si>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</si>
  <si>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</si>
  <si>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</si>
  <si>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</si>
  <si>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</si>
  <si>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</si>
  <si>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</si>
  <si>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</si>
  <si>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</si>
  <si>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</si>
  <si>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</si>
  <si>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</si>
  <si>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</si>
  <si>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</si>
  <si>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</si>
  <si>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</si>
  <si>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</si>
  <si>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</si>
  <si>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</si>
  <si>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</si>
  <si>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</si>
  <si>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</si>
  <si>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</si>
  <si>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</si>
  <si>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</si>
  <si>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</si>
  <si>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</si>
  <si>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</si>
  <si>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</si>
  <si>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</si>
  <si>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</si>
  <si>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</si>
  <si>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</si>
  <si>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</si>
  <si>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</si>
  <si>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</si>
  <si>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</si>
  <si>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</si>
  <si>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</si>
  <si>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</si>
  <si>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</si>
  <si>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</si>
  <si>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</si>
  <si>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</si>
  <si>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</si>
  <si>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</si>
  <si>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</si>
  <si>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</si>
  <si>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</si>
  <si>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</si>
  <si>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</si>
  <si>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</si>
  <si>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</si>
  <si>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</si>
  <si>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</si>
  <si>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</si>
  <si>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</si>
  <si>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</si>
  <si>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</si>
  <si>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</si>
  <si>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</si>
  <si>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</si>
  <si>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</si>
  <si>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</si>
  <si>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</si>
  <si>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</si>
  <si>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</si>
  <si>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</si>
  <si>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</si>
  <si>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</si>
  <si>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</si>
  <si>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</si>
  <si>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</si>
  <si>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</si>
  <si>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</si>
  <si>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</si>
  <si>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</si>
  <si>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</si>
  <si>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</si>
  <si>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</si>
  <si>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</si>
  <si>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</si>
  <si>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</si>
  <si>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</si>
  <si>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</si>
  <si>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</si>
  <si>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</si>
  <si>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</si>
  <si>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</si>
  <si>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</si>
  <si>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</si>
  <si>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</si>
  <si>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</si>
  <si>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</si>
  <si>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</si>
  <si>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</si>
  <si>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</si>
  <si>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</si>
  <si>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</si>
  <si>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</si>
  <si>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</si>
  <si>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</si>
  <si>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</si>
  <si>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</si>
  <si>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</si>
  <si>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</si>
  <si>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</si>
  <si>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</si>
  <si>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</si>
  <si>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</si>
  <si>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</si>
  <si>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</si>
  <si>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</si>
  <si>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</si>
  <si>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</si>
  <si>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</si>
  <si>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</si>
  <si>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</si>
  <si>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</si>
  <si>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</si>
  <si>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</si>
  <si>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</si>
  <si>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</si>
  <si>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</si>
  <si>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</si>
  <si>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</si>
  <si>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</si>
  <si>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</si>
  <si>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</si>
  <si>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</si>
  <si>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</si>
  <si>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</si>
  <si>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</si>
  <si>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</si>
  <si>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</si>
  <si>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</si>
  <si>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</si>
  <si>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</si>
  <si>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</si>
  <si>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</si>
  <si>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</si>
  <si>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</si>
  <si>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</si>
  <si>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</si>
  <si>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</si>
  <si>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</si>
  <si>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</si>
  <si>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</si>
  <si>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</si>
  <si>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</si>
  <si>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</si>
  <si>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</si>
  <si>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</si>
  <si>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</si>
  <si>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</si>
  <si>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</si>
  <si>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</si>
  <si>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</si>
  <si>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</si>
  <si>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</si>
  <si>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</si>
  <si>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</si>
  <si>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</si>
  <si>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</si>
  <si>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</si>
  <si>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</si>
  <si>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</si>
  <si>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</si>
  <si>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</si>
  <si>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</si>
  <si>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</si>
  <si>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</si>
  <si>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</si>
  <si>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</si>
  <si>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</si>
  <si>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</si>
  <si>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</si>
  <si>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</si>
  <si>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</si>
  <si>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</si>
  <si>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</si>
  <si>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</si>
  <si>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</si>
  <si>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</si>
  <si>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</si>
  <si>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</si>
  <si>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</si>
  <si>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</si>
  <si>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</si>
  <si>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</si>
  <si>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</si>
  <si>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</si>
  <si>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</si>
  <si>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</si>
  <si>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</si>
  <si>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</si>
  <si>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</si>
  <si>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</si>
  <si>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</si>
  <si>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</si>
  <si>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</si>
  <si>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</si>
  <si>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</si>
  <si>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</si>
  <si>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</si>
  <si>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</si>
  <si>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</si>
  <si>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</si>
  <si>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</si>
  <si>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</si>
  <si>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</si>
  <si>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</si>
  <si>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</si>
  <si>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</si>
  <si>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</si>
  <si>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</si>
  <si>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</si>
  <si>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</si>
  <si>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</si>
  <si>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</si>
  <si>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</si>
  <si>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</si>
  <si>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</si>
  <si>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</si>
  <si>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</si>
  <si>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</si>
  <si>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</si>
  <si>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</si>
  <si>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</si>
  <si>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</si>
  <si>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</si>
  <si>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</si>
  <si>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</si>
  <si>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</si>
  <si>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</si>
  <si>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</si>
  <si>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</si>
  <si>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</si>
  <si>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</si>
  <si>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</si>
  <si>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</si>
  <si>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</si>
  <si>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</si>
  <si>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</si>
  <si>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</si>
  <si>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</si>
  <si>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</si>
  <si>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</si>
  <si>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</si>
  <si>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</si>
  <si>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</si>
  <si>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</si>
  <si>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</si>
  <si>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</si>
  <si>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</si>
  <si>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</si>
  <si>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</si>
  <si>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</si>
  <si>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</si>
  <si>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</si>
  <si>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</si>
  <si>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</si>
  <si>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</si>
  <si>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</si>
  <si>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</si>
  <si>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</si>
  <si>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</si>
  <si>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</si>
  <si>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</si>
  <si>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</si>
  <si>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</si>
  <si>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</si>
  <si>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</si>
  <si>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</si>
  <si>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</si>
  <si>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</si>
  <si>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</si>
  <si>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</si>
  <si>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</si>
  <si>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</si>
  <si>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</si>
  <si>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</si>
  <si>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</si>
  <si>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</si>
  <si>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</si>
  <si>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</si>
  <si>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</si>
  <si>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</si>
  <si>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</si>
  <si>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</si>
  <si>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</si>
  <si>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</si>
  <si>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</si>
  <si>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</si>
  <si>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</si>
  <si>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</si>
  <si>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</si>
  <si>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</si>
  <si>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</si>
  <si>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</si>
  <si>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</si>
  <si>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</si>
  <si>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</si>
  <si>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</si>
  <si>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</si>
  <si>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</si>
  <si>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</si>
  <si>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</si>
  <si>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</si>
  <si>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</si>
  <si>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</si>
  <si>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</si>
  <si>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</si>
  <si>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</si>
  <si>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</si>
  <si>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</si>
  <si>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</si>
  <si>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</si>
  <si>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</si>
  <si>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</si>
  <si>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</si>
  <si>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</si>
  <si>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</si>
  <si>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</si>
  <si>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</si>
  <si>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</si>
  <si>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</si>
  <si>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</si>
  <si>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</si>
  <si>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</si>
  <si>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</si>
  <si>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</si>
  <si>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</si>
  <si>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</si>
  <si>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</si>
  <si>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</si>
  <si>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</si>
  <si>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</si>
  <si>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</si>
  <si>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</si>
  <si>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</si>
  <si>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</si>
  <si>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</si>
  <si>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</si>
  <si>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</si>
  <si>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</si>
  <si>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</si>
  <si>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</si>
  <si>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</si>
  <si>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</si>
  <si>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</si>
  <si>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</si>
  <si>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</si>
  <si>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</si>
  <si>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</si>
  <si>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</si>
  <si>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</si>
  <si>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</si>
  <si>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</si>
  <si>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</si>
  <si>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</si>
  <si>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</si>
  <si>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</si>
  <si>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</si>
  <si>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</si>
  <si>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</si>
  <si>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</si>
  <si>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</si>
  <si>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</si>
  <si>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</si>
  <si>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</si>
  <si>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</si>
  <si>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</si>
  <si>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</si>
  <si>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</si>
  <si>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</si>
  <si>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</si>
  <si>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</si>
  <si>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</si>
  <si>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</si>
  <si>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</si>
  <si>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</si>
  <si>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</si>
  <si>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</si>
  <si>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</si>
  <si>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</si>
  <si>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</si>
  <si>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</si>
  <si>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</si>
  <si>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</si>
  <si>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</si>
  <si>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</si>
  <si>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</si>
  <si>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</si>
  <si>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</si>
  <si>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</si>
  <si>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</si>
  <si>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</si>
  <si>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</si>
  <si>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</si>
  <si>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</si>
  <si>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</si>
  <si>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</si>
  <si>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</si>
  <si>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</si>
  <si>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</si>
  <si>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</si>
  <si>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</si>
  <si>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</si>
  <si>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</si>
  <si>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</si>
  <si>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</si>
  <si>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</si>
  <si>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</si>
  <si>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</si>
  <si>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</si>
  <si>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</si>
  <si>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</si>
  <si>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</si>
  <si>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</si>
  <si>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</si>
  <si>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</si>
  <si>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</si>
  <si>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</si>
  <si>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</si>
  <si>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</si>
  <si>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</si>
  <si>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</si>
  <si>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</si>
  <si>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</si>
  <si>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</si>
  <si>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</si>
  <si>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</si>
  <si>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</si>
  <si>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</si>
  <si>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</si>
  <si>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</si>
  <si>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</si>
  <si>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</si>
  <si>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</si>
  <si>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</si>
  <si>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</si>
  <si>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</si>
  <si>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</si>
  <si>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</si>
  <si>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</si>
  <si>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</si>
  <si>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</si>
  <si>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</si>
  <si>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</si>
  <si>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</si>
  <si>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</si>
  <si>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</si>
  <si>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</si>
  <si>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</si>
  <si>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</si>
  <si>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</si>
  <si>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</si>
  <si>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</si>
  <si>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</si>
  <si>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</si>
  <si>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</si>
  <si>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</si>
  <si>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</si>
  <si>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</si>
  <si>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</si>
  <si>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</si>
  <si>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</si>
  <si>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</si>
  <si>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</si>
  <si>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</si>
  <si>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</si>
  <si>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</si>
  <si>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</si>
  <si>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</si>
  <si>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</si>
  <si>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</si>
  <si>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</si>
  <si>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</si>
  <si>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</si>
  <si>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</si>
  <si>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</si>
  <si>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</si>
  <si>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</si>
  <si>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</si>
  <si>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</si>
  <si>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</si>
  <si>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</si>
  <si>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</si>
  <si>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</si>
  <si>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</si>
  <si>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</si>
  <si>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</si>
  <si>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</si>
  <si>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</si>
  <si>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</si>
  <si>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</si>
  <si>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</si>
  <si>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</si>
  <si>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</si>
  <si>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</si>
  <si>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</si>
  <si>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</si>
  <si>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</si>
  <si>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</si>
  <si>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</si>
  <si>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</si>
  <si>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</si>
  <si>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</si>
  <si>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</si>
  <si>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</si>
  <si>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</si>
  <si>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</si>
  <si>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</si>
  <si>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</si>
  <si>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</si>
  <si>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</si>
  <si>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</si>
  <si>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</si>
  <si>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</si>
  <si>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</si>
  <si>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</si>
  <si>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</si>
  <si>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</si>
  <si>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</si>
  <si>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</si>
  <si>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</si>
  <si>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</si>
  <si>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</si>
  <si>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</si>
  <si>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</si>
  <si>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</si>
  <si>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</si>
  <si>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</si>
  <si>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</si>
  <si>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</si>
  <si>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</si>
  <si>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</si>
  <si>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</si>
  <si>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</si>
  <si>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</si>
  <si>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</si>
  <si>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</si>
  <si>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</si>
  <si>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</si>
  <si>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</si>
  <si>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</si>
  <si>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</si>
  <si>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</si>
  <si>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</si>
  <si>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</si>
  <si>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</si>
  <si>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</si>
  <si>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</si>
  <si>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</si>
  <si>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</si>
  <si>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</si>
  <si>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</si>
  <si>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</si>
  <si>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</si>
  <si>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</si>
  <si>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</si>
  <si>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</si>
  <si>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</si>
  <si>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</si>
  <si>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</si>
  <si>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</si>
  <si>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</si>
  <si>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</si>
  <si>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</si>
  <si>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</si>
  <si>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</si>
  <si>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</si>
  <si>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</si>
  <si>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</si>
  <si>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</si>
  <si>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</si>
  <si>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</si>
  <si>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</si>
  <si>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</si>
  <si>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</si>
  <si>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</si>
  <si>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</si>
  <si>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</si>
  <si>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</si>
  <si>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</si>
  <si>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</si>
  <si>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</si>
  <si>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</si>
  <si>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</si>
  <si>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</si>
  <si>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</si>
  <si>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</si>
  <si>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</si>
  <si>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</si>
  <si>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</si>
  <si>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</si>
  <si>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</si>
  <si>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</si>
  <si>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</si>
  <si>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</si>
  <si>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</si>
  <si>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</si>
  <si>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</si>
  <si>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</si>
  <si>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</si>
  <si>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</si>
  <si>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</si>
  <si>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</si>
  <si>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</si>
  <si>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</si>
  <si>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</si>
  <si>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</si>
  <si>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</si>
  <si>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</si>
  <si>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</si>
  <si>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</si>
  <si>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</si>
  <si>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</si>
  <si>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</si>
  <si>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</si>
  <si>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</si>
  <si>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</si>
  <si>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</si>
  <si>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</si>
  <si>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</si>
  <si>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</si>
  <si>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</si>
  <si>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</si>
  <si>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</si>
  <si>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</si>
  <si>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</si>
  <si>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</si>
  <si>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</si>
  <si>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</si>
  <si>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</si>
  <si>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</si>
  <si>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</si>
  <si>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</si>
  <si>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</si>
  <si>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</si>
  <si>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</si>
  <si>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</si>
  <si>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</si>
  <si>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</si>
  <si>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</si>
  <si>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</si>
  <si>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</si>
  <si>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</si>
  <si>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</si>
  <si>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</si>
  <si>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</si>
  <si>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</si>
  <si>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</si>
  <si>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</si>
  <si>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</si>
  <si>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</si>
  <si>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</si>
  <si>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</si>
  <si>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</si>
  <si>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</si>
  <si>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</si>
  <si>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</si>
  <si>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</si>
  <si>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</si>
  <si>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</si>
  <si>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</si>
  <si>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</si>
  <si>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</si>
  <si>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</si>
  <si>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</si>
  <si>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</si>
  <si>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</si>
  <si>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</si>
  <si>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</si>
  <si>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</si>
  <si>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</si>
  <si>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</si>
  <si>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</si>
  <si>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</si>
  <si>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</si>
  <si>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</si>
  <si>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</si>
  <si>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</si>
  <si>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</si>
  <si>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</si>
  <si>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</si>
  <si>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</si>
  <si>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</si>
  <si>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</si>
  <si>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</si>
  <si>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</si>
  <si>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</si>
  <si>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</si>
  <si>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</si>
  <si>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</si>
  <si>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</si>
  <si>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</si>
  <si>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</si>
  <si>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</si>
  <si>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</si>
  <si>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</si>
  <si>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</si>
  <si>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</si>
  <si>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</si>
  <si>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</si>
  <si>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</si>
  <si>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</si>
  <si>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</si>
  <si>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</si>
  <si>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</si>
  <si>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</si>
  <si>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</si>
  <si>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</si>
  <si>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</si>
  <si>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</si>
  <si>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</si>
  <si>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</si>
  <si>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</si>
  <si>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</si>
  <si>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</si>
  <si>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</si>
  <si>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</si>
  <si>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</si>
  <si>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</si>
  <si>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</si>
  <si>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</si>
  <si>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</si>
  <si>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</si>
  <si>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</si>
  <si>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</si>
  <si>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</si>
  <si>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</si>
  <si>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</si>
  <si>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</si>
  <si>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</si>
  <si>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</si>
  <si>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</si>
  <si>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</si>
  <si>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</si>
  <si>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</si>
  <si>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</si>
  <si>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</si>
  <si>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</si>
  <si>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</si>
  <si>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</si>
  <si>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</si>
  <si>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</si>
  <si>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</si>
  <si>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</si>
  <si>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</si>
  <si>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</si>
  <si>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</si>
  <si>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</si>
  <si>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</si>
  <si>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</si>
  <si>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</si>
  <si>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</si>
  <si>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</si>
  <si>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</si>
  <si>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</si>
  <si>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</si>
  <si>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</si>
  <si>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</si>
  <si>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</si>
  <si>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</si>
  <si>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</si>
  <si>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</si>
  <si>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</si>
  <si>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</si>
  <si>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</si>
  <si>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</si>
  <si>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</si>
  <si>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</si>
  <si>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</si>
  <si>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</si>
  <si>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</si>
  <si>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</si>
  <si>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</si>
  <si>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</si>
  <si>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</si>
  <si>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</si>
  <si>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</si>
  <si>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</si>
  <si>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</si>
  <si>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</si>
  <si>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</si>
  <si>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</si>
  <si>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</si>
  <si>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</si>
  <si>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</si>
  <si>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</si>
  <si>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</si>
  <si>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</si>
  <si>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</si>
  <si>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</si>
  <si>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</si>
  <si>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</si>
  <si>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</si>
  <si>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</si>
  <si>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</si>
  <si>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</si>
  <si>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</si>
  <si>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</si>
  <si>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</si>
  <si>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</si>
  <si>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</si>
  <si>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</si>
  <si>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</si>
  <si>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</si>
  <si>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</si>
  <si>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</si>
  <si>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</si>
  <si>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</si>
  <si>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</si>
  <si>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</si>
  <si>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</si>
  <si>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</si>
  <si>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</si>
  <si>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</si>
  <si>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</si>
  <si>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</si>
  <si>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</si>
  <si>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</si>
  <si>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</si>
  <si>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</si>
  <si>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</si>
  <si>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</si>
  <si>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</si>
  <si>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</si>
  <si>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</si>
  <si>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</si>
  <si>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</si>
  <si>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</si>
  <si>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</si>
  <si>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</si>
  <si>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</si>
  <si>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</si>
  <si>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</si>
  <si>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</si>
  <si>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</si>
  <si>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</si>
  <si>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</si>
  <si>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</si>
  <si>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</si>
  <si>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</si>
  <si>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</si>
  <si>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</si>
  <si>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</si>
  <si>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</si>
  <si>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</si>
  <si>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</si>
  <si>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</si>
  <si>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</si>
  <si>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</si>
  <si>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</si>
  <si>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</si>
  <si>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</si>
  <si>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</si>
  <si>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</si>
  <si>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</si>
  <si>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</si>
  <si>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</si>
  <si>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</si>
  <si>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</si>
  <si>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</si>
  <si>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</si>
  <si>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</si>
  <si>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</si>
  <si>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</si>
  <si>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</si>
  <si>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</si>
  <si>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</si>
  <si>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</si>
  <si>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</si>
  <si>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</si>
  <si>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</si>
  <si>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</si>
  <si>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</si>
  <si>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</si>
  <si>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</si>
  <si>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</si>
  <si>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</si>
  <si>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</si>
  <si>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</si>
  <si>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</si>
  <si>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</si>
  <si>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</si>
  <si>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</si>
  <si>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</si>
  <si>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</si>
  <si>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</si>
  <si>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</si>
  <si>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</si>
  <si>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</si>
  <si>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</si>
  <si>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</si>
  <si>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</si>
  <si>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</si>
  <si>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</si>
  <si>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</si>
  <si>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</si>
  <si>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</si>
  <si>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</si>
  <si>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</si>
  <si>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</si>
  <si>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</si>
  <si>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</si>
  <si>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</si>
  <si>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</si>
  <si>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</si>
  <si>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</si>
  <si>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</si>
  <si>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</si>
  <si>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</si>
  <si>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</si>
  <si>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</si>
  <si>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</si>
  <si>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</si>
  <si>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</si>
  <si>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</si>
  <si>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</si>
  <si>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</si>
  <si>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</si>
  <si>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</si>
  <si>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</si>
  <si>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</si>
  <si>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</si>
  <si>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</si>
  <si>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</si>
  <si>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</si>
  <si>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</si>
  <si>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</si>
  <si>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</si>
  <si>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</si>
  <si>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</si>
  <si>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</si>
  <si>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</si>
  <si>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</si>
  <si>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</si>
  <si>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</si>
  <si>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</si>
  <si>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</si>
  <si>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</si>
  <si>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</si>
  <si>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</si>
  <si>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</si>
  <si>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</si>
  <si>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</si>
  <si>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</si>
  <si>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</si>
  <si>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</si>
  <si>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</si>
  <si>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</si>
  <si>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</si>
  <si>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</si>
  <si>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</si>
  <si>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</si>
  <si>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</si>
  <si>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</si>
  <si>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</si>
  <si>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</si>
  <si>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</si>
  <si>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</si>
  <si>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</si>
  <si>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</si>
  <si>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</si>
  <si>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</si>
  <si>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</si>
  <si>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</si>
  <si>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</si>
  <si>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</si>
  <si>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</si>
  <si>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</si>
  <si>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</si>
  <si>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</si>
  <si>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</si>
  <si>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</si>
  <si>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</si>
  <si>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</si>
  <si>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</si>
  <si>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</si>
  <si>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</si>
  <si>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</si>
  <si>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</si>
  <si>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</si>
  <si>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</si>
  <si>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</si>
  <si>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</si>
  <si>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</si>
  <si>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</si>
  <si>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</si>
  <si>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</si>
  <si>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</si>
  <si>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</si>
  <si>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</si>
  <si>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</si>
  <si>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</si>
  <si>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</si>
  <si>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</si>
  <si>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</si>
  <si>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</si>
  <si>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</si>
  <si>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</si>
  <si>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</si>
  <si>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</si>
  <si>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</si>
  <si>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</si>
  <si>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</si>
  <si>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</si>
  <si>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</si>
  <si>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</si>
  <si>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</si>
  <si>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</si>
  <si>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</si>
  <si>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</si>
  <si>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</si>
  <si>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</si>
  <si>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</si>
  <si>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</si>
  <si>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</si>
  <si>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</si>
  <si>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</si>
  <si>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</si>
  <si>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</si>
  <si>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</si>
  <si>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</si>
  <si>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</si>
  <si>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</si>
  <si>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</si>
  <si>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</si>
  <si>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</si>
  <si>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</si>
  <si>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</si>
  <si>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</si>
  <si>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</si>
  <si>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</si>
  <si>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</si>
  <si>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</si>
  <si>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</si>
  <si>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</si>
  <si>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</si>
  <si>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</si>
  <si>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</si>
  <si>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</si>
  <si>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</si>
  <si>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</si>
  <si>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</si>
  <si>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</si>
  <si>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</si>
  <si>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</si>
  <si>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</si>
  <si>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</si>
  <si>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</si>
  <si>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</si>
  <si>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</si>
  <si>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</si>
  <si>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</si>
  <si>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</si>
  <si>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</si>
  <si>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</si>
  <si>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</si>
  <si>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</si>
  <si>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</si>
  <si>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</si>
  <si>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</si>
  <si>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</si>
  <si>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</si>
  <si>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</si>
  <si>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</si>
  <si>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</si>
  <si>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</si>
  <si>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</si>
  <si>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</si>
  <si>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</si>
  <si>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</si>
  <si>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</si>
  <si>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</si>
  <si>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</si>
  <si>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</si>
  <si>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</si>
  <si>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</si>
  <si>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</si>
  <si>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</si>
  <si>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</si>
  <si>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</si>
  <si>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</si>
  <si>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</si>
  <si>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</si>
  <si>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</si>
  <si>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</si>
  <si>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</si>
  <si>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</si>
  <si>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</si>
  <si>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</si>
  <si>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</si>
  <si>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</si>
  <si>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</si>
  <si>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</si>
  <si>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</si>
  <si>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</si>
  <si>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</si>
  <si>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</si>
  <si>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</si>
  <si>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</si>
  <si>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</si>
  <si>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</si>
  <si>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</si>
  <si>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</si>
  <si>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</si>
  <si>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</si>
  <si>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</si>
  <si>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</si>
  <si>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</si>
  <si>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</si>
  <si>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</si>
  <si>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</si>
  <si>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</si>
  <si>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</si>
  <si>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</si>
  <si>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</si>
  <si>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</si>
  <si>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</si>
  <si>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</si>
  <si>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</si>
  <si>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</si>
  <si>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</si>
  <si>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</si>
  <si>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</si>
  <si>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</si>
  <si>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</si>
  <si>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</si>
  <si>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</si>
  <si>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</si>
  <si>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</si>
  <si>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</si>
  <si>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</si>
  <si>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</si>
  <si>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</si>
  <si>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</si>
  <si>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</si>
  <si>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</si>
  <si>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</si>
  <si>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</si>
  <si>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</si>
  <si>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</si>
  <si>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</si>
  <si>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</si>
  <si>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</si>
  <si>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</si>
  <si>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</si>
  <si>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</si>
  <si>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</si>
  <si>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</si>
  <si>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</si>
  <si>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</si>
  <si>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</si>
  <si>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</si>
  <si>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</si>
  <si>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</si>
  <si>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</si>
  <si>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</si>
  <si>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</si>
  <si>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</si>
  <si>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</si>
  <si>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</si>
  <si>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</si>
  <si>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</si>
  <si>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</si>
  <si>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</si>
  <si>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</si>
  <si>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</si>
  <si>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</si>
  <si>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</si>
  <si>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</si>
  <si>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</si>
  <si>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</si>
  <si>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</si>
  <si>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</si>
  <si>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</si>
  <si>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</si>
  <si>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</si>
  <si>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</si>
  <si>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</si>
  <si>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</si>
  <si>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</si>
  <si>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</si>
  <si>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</si>
  <si>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</si>
  <si>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</si>
  <si>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</si>
  <si>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</si>
  <si>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</si>
  <si>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</si>
  <si>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</si>
  <si>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</si>
  <si>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</si>
  <si>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</si>
  <si>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</si>
  <si>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</si>
  <si>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</si>
  <si>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</si>
  <si>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</si>
  <si>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</si>
  <si>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</si>
  <si>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</si>
  <si>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</si>
  <si>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</si>
  <si>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</si>
  <si>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</si>
  <si>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</si>
  <si>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</si>
  <si>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</si>
  <si>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</si>
  <si>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</si>
  <si>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</si>
  <si>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</si>
  <si>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</si>
  <si>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</si>
  <si>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</si>
  <si>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</si>
  <si>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</si>
  <si>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</si>
  <si>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</si>
  <si>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</si>
  <si>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</si>
  <si>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</si>
  <si>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</si>
  <si>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</si>
  <si>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</si>
  <si>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</si>
  <si>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</si>
  <si>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</si>
  <si>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</si>
  <si>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</si>
  <si>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</si>
  <si>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</si>
  <si>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</si>
  <si>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</si>
  <si>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</si>
  <si>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</si>
  <si>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</si>
  <si>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</si>
  <si>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</si>
  <si>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</si>
  <si>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</si>
  <si>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</si>
  <si>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</si>
  <si>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</si>
  <si>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</si>
  <si>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</si>
  <si>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</si>
  <si>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</si>
  <si>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</si>
  <si>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</si>
  <si>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</si>
  <si>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</si>
  <si>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</si>
  <si>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</si>
  <si>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</si>
  <si>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</si>
  <si>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</si>
  <si>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</si>
  <si>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</si>
  <si>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</si>
  <si>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</si>
  <si>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</si>
  <si>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</si>
  <si>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</si>
  <si>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</si>
  <si>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</si>
  <si>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</si>
  <si>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</si>
  <si>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</si>
  <si>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</si>
  <si>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</si>
  <si>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</si>
  <si>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</si>
  <si>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</si>
  <si>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</si>
  <si>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</si>
  <si>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</si>
  <si>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</si>
  <si>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</si>
  <si>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</si>
  <si>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</si>
  <si>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</si>
  <si>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</si>
  <si>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</si>
  <si>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</si>
  <si>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</si>
  <si>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</si>
  <si>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</si>
  <si>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</si>
  <si>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</si>
  <si>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</si>
  <si>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</si>
  <si>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</si>
  <si>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</si>
  <si>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</si>
  <si>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</si>
  <si>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</si>
  <si>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</si>
  <si>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</si>
  <si>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</si>
  <si>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</si>
  <si>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</si>
  <si>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</si>
  <si>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</si>
  <si>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</si>
  <si>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</si>
  <si>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</si>
  <si>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</si>
  <si>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</si>
  <si>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</si>
  <si>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</si>
  <si>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</si>
  <si>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</si>
  <si>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</si>
  <si>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</si>
  <si>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</si>
  <si>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</si>
  <si>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</si>
  <si>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</si>
  <si>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</si>
  <si>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</si>
  <si>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</si>
  <si>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</si>
  <si>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</si>
  <si>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</si>
  <si>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</si>
  <si>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</si>
  <si>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</si>
  <si>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</si>
  <si>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</si>
  <si>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</si>
  <si>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</si>
  <si>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</si>
  <si>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</si>
  <si>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</si>
  <si>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</si>
  <si>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</si>
  <si>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</si>
  <si>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</si>
  <si>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</si>
  <si>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</si>
  <si>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</si>
  <si>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</si>
  <si>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</si>
  <si>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</si>
  <si>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</si>
  <si>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</si>
  <si>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</si>
  <si>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</si>
  <si>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</si>
  <si>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</si>
  <si>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</si>
  <si>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</si>
  <si>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</si>
  <si>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</si>
  <si>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</si>
  <si>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</si>
  <si>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</si>
  <si>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</si>
  <si>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</si>
  <si>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</si>
  <si>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</si>
  <si>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</si>
  <si>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</si>
  <si>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</si>
  <si>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</si>
  <si>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</si>
  <si>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</si>
  <si>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</si>
  <si>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</si>
  <si>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</si>
  <si>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</si>
  <si>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</si>
  <si>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</si>
  <si>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</si>
  <si>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</si>
  <si>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</si>
  <si>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</si>
  <si>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</si>
  <si>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</si>
  <si>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</si>
  <si>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</si>
  <si>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</si>
  <si>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</si>
  <si>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</si>
  <si>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</si>
  <si>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</si>
  <si>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</si>
  <si>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</si>
  <si>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</si>
  <si>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</si>
  <si>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</si>
  <si>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</si>
  <si>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</si>
  <si>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</si>
  <si>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</si>
  <si>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</si>
  <si>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</si>
  <si>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</si>
  <si>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</si>
  <si>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</si>
  <si>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</si>
  <si>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</si>
  <si>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</si>
  <si>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</si>
  <si>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</si>
  <si>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</si>
  <si>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</si>
  <si>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</si>
  <si>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</si>
  <si>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</si>
  <si>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</si>
  <si>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</si>
  <si>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</si>
  <si>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</si>
  <si>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</si>
  <si>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</si>
  <si>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</si>
  <si>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</si>
  <si>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</si>
  <si>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</si>
  <si>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</si>
  <si>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</si>
  <si>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</si>
  <si>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</si>
  <si>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</si>
  <si>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</si>
  <si>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</si>
  <si>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</si>
  <si>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</si>
  <si>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</si>
  <si>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</si>
  <si>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</si>
  <si>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</si>
  <si>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</si>
  <si>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</si>
  <si>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</si>
  <si>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</si>
  <si>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</si>
  <si>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</si>
  <si>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</si>
  <si>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</si>
  <si>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</si>
  <si>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</si>
  <si>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</si>
  <si>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</si>
  <si>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</si>
  <si>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</si>
  <si>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</si>
  <si>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</si>
  <si>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</si>
  <si>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</si>
  <si>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</si>
  <si>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</si>
  <si>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</si>
  <si>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</si>
  <si>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</si>
  <si>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</si>
  <si>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</si>
  <si>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</si>
  <si>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</si>
  <si>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</si>
  <si>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</si>
  <si>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</si>
  <si>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</si>
  <si>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</si>
  <si>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</si>
  <si>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</si>
  <si>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</si>
  <si>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</si>
  <si>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</si>
  <si>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</si>
  <si>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</si>
  <si>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</si>
  <si>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</si>
  <si>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</si>
  <si>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</si>
  <si>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</si>
  <si>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</si>
  <si>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</si>
  <si>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</si>
  <si>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</si>
  <si>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</si>
  <si>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</si>
  <si>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</si>
  <si>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</si>
  <si>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</si>
  <si>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</si>
  <si>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</si>
  <si>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</si>
  <si>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</si>
  <si>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</si>
  <si>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</si>
  <si>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</si>
  <si>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</si>
  <si>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</si>
  <si>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</si>
  <si>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</si>
  <si>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</si>
  <si>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</si>
  <si>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</si>
  <si>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</si>
  <si>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</si>
  <si>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</si>
  <si>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</si>
  <si>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</si>
  <si>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</si>
  <si>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</si>
  <si>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</si>
  <si>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</si>
  <si>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</si>
  <si>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</si>
  <si>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</si>
  <si>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</si>
  <si>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</si>
  <si>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</si>
  <si>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</si>
  <si>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</si>
  <si>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</si>
  <si>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</si>
  <si>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</si>
  <si>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</si>
  <si>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</si>
  <si>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</si>
  <si>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</si>
  <si>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</si>
  <si>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</si>
  <si>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</si>
  <si>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</si>
  <si>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</si>
  <si>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</si>
  <si>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</si>
  <si>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</si>
  <si>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</si>
  <si>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</si>
  <si>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</si>
  <si>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</si>
  <si>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</si>
  <si>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</si>
  <si>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</si>
  <si>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</si>
  <si>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</si>
  <si>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</si>
  <si>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</si>
  <si>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</si>
  <si>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</si>
  <si>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</si>
  <si>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</si>
  <si>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</si>
  <si>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</si>
  <si>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</si>
  <si>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</si>
  <si>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</si>
  <si>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</si>
  <si>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</si>
  <si>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</si>
  <si>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</si>
  <si>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</si>
  <si>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</si>
  <si>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</si>
  <si>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</si>
  <si>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</si>
  <si>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</si>
  <si>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</si>
  <si>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</si>
  <si>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</si>
  <si>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</si>
  <si>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</si>
  <si>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</si>
  <si>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</si>
  <si>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</si>
  <si>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</si>
  <si>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</si>
  <si>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</si>
  <si>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</si>
  <si>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</si>
  <si>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</si>
  <si>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</si>
  <si>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</si>
  <si>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</si>
  <si>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</si>
  <si>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</si>
  <si>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</si>
  <si>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</si>
  <si>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</si>
  <si>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</si>
  <si>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</si>
  <si>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</si>
  <si>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</si>
  <si>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</si>
  <si>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</si>
  <si>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</si>
  <si>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</si>
  <si>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</si>
  <si>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</si>
  <si>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</si>
  <si>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</si>
  <si>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</si>
  <si>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</si>
  <si>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</si>
  <si>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</si>
  <si>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</si>
  <si>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</si>
  <si>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</si>
  <si>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</si>
  <si>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</si>
  <si>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</si>
  <si>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</si>
  <si>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</si>
  <si>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</si>
  <si>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</si>
  <si>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</si>
  <si>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</si>
  <si>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</si>
  <si>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</si>
  <si>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</si>
  <si>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</si>
  <si>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</si>
  <si>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</si>
  <si>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</si>
  <si>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</si>
  <si>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</si>
  <si>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</si>
  <si>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</si>
  <si>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</si>
  <si>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</si>
  <si>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</si>
  <si>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</si>
  <si>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</si>
  <si>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</si>
  <si>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</si>
  <si>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</si>
  <si>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</si>
  <si>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</si>
  <si>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</si>
  <si>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</si>
  <si>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</si>
  <si>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</si>
  <si>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</si>
  <si>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</si>
  <si>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</si>
  <si>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</si>
  <si>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</si>
  <si>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</si>
  <si>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</si>
  <si>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</si>
  <si>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</si>
  <si>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</si>
  <si>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</si>
  <si>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</si>
  <si>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</si>
  <si>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</si>
  <si>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</si>
  <si>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</si>
  <si>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</si>
  <si>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</si>
  <si>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</si>
  <si>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</si>
  <si>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</si>
  <si>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</si>
  <si>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</si>
  <si>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</si>
  <si>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</si>
  <si>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</si>
  <si>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</si>
  <si>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</si>
  <si>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</si>
  <si>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</si>
  <si>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</si>
  <si>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</si>
  <si>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</si>
  <si>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</si>
  <si>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</si>
  <si>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</si>
  <si>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</si>
  <si>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</si>
  <si>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</si>
  <si>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</si>
  <si>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</si>
  <si>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</si>
  <si>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</si>
  <si>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</si>
  <si>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</si>
  <si>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</si>
  <si>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</si>
  <si>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</si>
  <si>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</si>
  <si>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</si>
  <si>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</si>
  <si>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</si>
  <si>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</si>
  <si>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</si>
  <si>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</si>
  <si>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</si>
  <si>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</si>
  <si>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</si>
  <si>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</si>
  <si>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</si>
  <si>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</si>
  <si>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</si>
  <si>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</si>
  <si>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</si>
  <si>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</si>
  <si>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</si>
  <si>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</si>
  <si>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</si>
  <si>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</si>
  <si>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</si>
  <si>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</si>
  <si>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</si>
  <si>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</si>
  <si>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</si>
  <si>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</si>
  <si>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</si>
  <si>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</si>
  <si>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</si>
  <si>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</si>
  <si>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</si>
  <si>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</si>
  <si>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</si>
  <si>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</si>
  <si>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</si>
  <si>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</si>
  <si>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</si>
  <si>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</si>
  <si>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</si>
  <si>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</si>
  <si>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</si>
  <si>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</si>
  <si>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</si>
  <si>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</si>
  <si>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</si>
  <si>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</si>
  <si>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</si>
  <si>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</si>
  <si>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</si>
  <si>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</si>
  <si>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</si>
  <si>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</si>
  <si>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</si>
  <si>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</si>
  <si>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</si>
  <si>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</si>
  <si>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</si>
  <si>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</si>
  <si>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</si>
  <si>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</si>
  <si>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</si>
  <si>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</si>
  <si>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</si>
  <si>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</si>
  <si>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</si>
  <si>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</si>
  <si>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</si>
  <si>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</si>
  <si>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</si>
  <si>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</si>
  <si>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</si>
  <si>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</si>
  <si>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</si>
  <si>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</si>
  <si>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</si>
  <si>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</si>
  <si>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</si>
  <si>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</si>
  <si>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</si>
  <si>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</si>
  <si>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</si>
  <si>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</si>
  <si>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</si>
  <si>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</si>
  <si>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</si>
  <si>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</si>
  <si>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</si>
  <si>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</si>
  <si>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</si>
  <si>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</si>
  <si>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</si>
  <si>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</si>
  <si>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</si>
  <si>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</si>
  <si>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</si>
  <si>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</si>
  <si>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</si>
  <si>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</si>
  <si>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</si>
  <si>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</si>
  <si>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</si>
  <si>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</si>
  <si>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</si>
  <si>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</si>
  <si>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</si>
  <si>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</si>
  <si>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</si>
  <si>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</si>
  <si>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</si>
  <si>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</si>
  <si>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</si>
  <si>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</si>
  <si>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</si>
  <si>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</si>
  <si>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</si>
  <si>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</si>
  <si>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</si>
  <si>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</si>
  <si>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</si>
  <si>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</si>
  <si>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</si>
  <si>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</si>
  <si>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</si>
  <si>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</si>
  <si>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</si>
  <si>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</si>
  <si>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</si>
  <si>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</si>
  <si>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</si>
  <si>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</si>
  <si>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</si>
  <si>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</si>
  <si>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</si>
  <si>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</si>
  <si>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</si>
  <si>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</si>
  <si>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</si>
  <si>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</si>
  <si>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</si>
  <si>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</si>
  <si>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</si>
  <si>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</si>
  <si>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</si>
  <si>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</si>
  <si>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</si>
  <si>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</si>
  <si>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</si>
  <si>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</si>
  <si>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</si>
  <si>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</si>
  <si>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</si>
  <si>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</si>
  <si>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</si>
  <si>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</si>
  <si>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</si>
  <si>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</si>
  <si>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</si>
  <si>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</si>
  <si>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</si>
  <si>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</si>
  <si>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</si>
  <si>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</si>
  <si>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</si>
  <si>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</si>
  <si>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</si>
  <si>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</si>
  <si>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</si>
  <si>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</si>
  <si>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</si>
  <si>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</si>
  <si>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</si>
  <si>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</si>
  <si>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</si>
  <si>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</si>
  <si>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</si>
  <si>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</si>
  <si>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</si>
  <si>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</si>
  <si>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</si>
  <si>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</si>
  <si>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</si>
  <si>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</si>
  <si>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</si>
  <si>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</si>
  <si>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</si>
  <si>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</si>
  <si>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</si>
  <si>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</si>
  <si>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</si>
  <si>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</si>
  <si>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</si>
  <si>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</si>
  <si>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</si>
  <si>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</si>
  <si>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</si>
  <si>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</si>
  <si>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</si>
  <si>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</si>
  <si>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</si>
  <si>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</si>
  <si>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</si>
  <si>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</si>
  <si>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</si>
  <si>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</si>
  <si>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</si>
  <si>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</si>
  <si>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</si>
  <si>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</si>
  <si>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</si>
  <si>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</si>
  <si>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</si>
  <si>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</si>
  <si>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</si>
  <si>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</si>
  <si>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</si>
  <si>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</si>
  <si>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</si>
  <si>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</si>
  <si>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</si>
  <si>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</si>
  <si>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</si>
  <si>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</si>
  <si>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</si>
  <si>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</si>
  <si>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</si>
  <si>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</si>
  <si>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</si>
  <si>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</si>
  <si>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</si>
  <si>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</si>
  <si>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</si>
  <si>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</si>
  <si>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</si>
  <si>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</si>
  <si>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</si>
  <si>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</si>
  <si>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</si>
  <si>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</si>
  <si>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</si>
  <si>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</si>
  <si>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</si>
  <si>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</si>
  <si>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</si>
  <si>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</si>
  <si>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</si>
  <si>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</si>
  <si>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</si>
  <si>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</si>
  <si>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</si>
  <si>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</si>
  <si>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</si>
  <si>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</si>
  <si>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</si>
  <si>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</si>
  <si>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</si>
  <si>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</si>
  <si>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</si>
  <si>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</si>
  <si>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</si>
  <si>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</si>
  <si>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</si>
  <si>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</si>
  <si>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</si>
  <si>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</si>
  <si>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</si>
  <si>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</si>
  <si>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</si>
  <si>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</si>
  <si>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</si>
  <si>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</si>
  <si>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</si>
  <si>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</si>
  <si>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</si>
  <si>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</si>
  <si>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</si>
  <si>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</si>
  <si>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</si>
  <si>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</si>
  <si>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</si>
  <si>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</si>
  <si>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</si>
  <si>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</si>
  <si>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</si>
  <si>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</si>
  <si>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</si>
  <si>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</si>
  <si>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</si>
  <si>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</si>
  <si>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</si>
  <si>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</si>
  <si>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</si>
  <si>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</si>
  <si>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</si>
  <si>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</si>
  <si>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</si>
  <si>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</si>
  <si>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</si>
  <si>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</si>
  <si>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</si>
  <si>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</si>
  <si>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</si>
  <si>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</si>
  <si>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</si>
  <si>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</si>
  <si>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</si>
  <si>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</si>
  <si>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</si>
  <si>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</si>
  <si>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</si>
  <si>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</si>
  <si>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</si>
  <si>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</si>
  <si>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</si>
  <si>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</si>
  <si>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</si>
  <si>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</si>
  <si>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</si>
  <si>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</si>
  <si>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</si>
  <si>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</si>
  <si>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</si>
  <si>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</si>
  <si>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</si>
  <si>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</si>
  <si>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</si>
  <si>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</si>
  <si>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</si>
  <si>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</si>
  <si>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</si>
  <si>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</si>
  <si>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</si>
  <si>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</si>
  <si>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</si>
  <si>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</si>
  <si>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</si>
  <si>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</si>
  <si>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</si>
  <si>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</si>
  <si>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</si>
  <si>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</si>
  <si>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</si>
  <si>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</si>
  <si>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</si>
  <si>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</si>
  <si>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</si>
  <si>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</si>
  <si>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</si>
  <si>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</si>
  <si>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</si>
  <si>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</si>
  <si>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</si>
  <si>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</si>
  <si>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</si>
  <si>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</si>
  <si>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</si>
  <si>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</si>
  <si>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</si>
  <si>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</si>
  <si>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</si>
  <si>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</si>
  <si>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</si>
  <si>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</si>
  <si>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</si>
  <si>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</si>
  <si>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</si>
  <si>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</si>
  <si>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</si>
  <si>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</si>
  <si>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</si>
  <si>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</si>
  <si>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</si>
  <si>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</si>
  <si>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</si>
  <si>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</si>
  <si>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</si>
  <si>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</si>
  <si>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</si>
  <si>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</si>
  <si>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</si>
  <si>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</si>
  <si>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</si>
  <si>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</si>
  <si>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</si>
  <si>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</si>
  <si>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</si>
  <si>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</si>
  <si>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</si>
  <si>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</si>
  <si>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</si>
  <si>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</si>
  <si>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</si>
  <si>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</si>
  <si>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</si>
  <si>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</si>
  <si>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</si>
  <si>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</si>
  <si>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</si>
  <si>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</si>
  <si>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</si>
  <si>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</si>
  <si>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</si>
  <si>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</si>
  <si>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</si>
  <si>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</si>
  <si>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</si>
  <si>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</si>
  <si>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</si>
  <si>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</si>
  <si>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</si>
  <si>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</si>
  <si>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</si>
  <si>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</si>
  <si>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</si>
  <si>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</si>
  <si>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</si>
  <si>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</si>
  <si>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</si>
  <si>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</si>
  <si>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</si>
  <si>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</si>
  <si>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</si>
  <si>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</si>
  <si>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</si>
  <si>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</si>
  <si>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</si>
  <si>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</si>
  <si>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</si>
  <si>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</si>
  <si>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</si>
  <si>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</si>
  <si>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</si>
  <si>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</si>
  <si>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</si>
  <si>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</si>
  <si>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</si>
  <si>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</si>
  <si>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</si>
  <si>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</si>
  <si>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</si>
  <si>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</si>
  <si>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</si>
  <si>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</si>
  <si>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</si>
  <si>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</si>
  <si>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</si>
  <si>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</si>
  <si>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</si>
  <si>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</si>
  <si>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</si>
  <si>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</si>
  <si>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</si>
  <si>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</si>
  <si>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</si>
  <si>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</si>
  <si>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</si>
  <si>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</si>
  <si>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</si>
  <si>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</si>
  <si>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</si>
  <si>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</si>
  <si>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</si>
  <si>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</si>
  <si>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</si>
  <si>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</si>
  <si>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</si>
  <si>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</si>
  <si>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</si>
  <si>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</si>
  <si>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</si>
  <si>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</si>
  <si>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</si>
  <si>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</si>
  <si>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</si>
  <si>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</si>
  <si>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</si>
  <si>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</si>
  <si>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</si>
  <si>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</si>
  <si>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</si>
  <si>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</si>
  <si>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</si>
  <si>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</si>
  <si>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</si>
  <si>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</si>
  <si>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</si>
  <si>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</si>
  <si>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</si>
  <si>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</si>
  <si>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</si>
  <si>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</si>
  <si>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</si>
  <si>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</si>
  <si>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</si>
  <si>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</si>
  <si>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</si>
  <si>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</si>
  <si>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</si>
  <si>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</si>
  <si>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</si>
  <si>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</si>
  <si>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</si>
  <si>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</si>
  <si>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</si>
  <si>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</si>
  <si>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</si>
  <si>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</si>
  <si>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</si>
  <si>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</si>
  <si>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</si>
  <si>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</si>
  <si>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</si>
  <si>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</si>
  <si>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</si>
  <si>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</si>
  <si>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</si>
  <si>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</si>
  <si>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</si>
  <si>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</si>
  <si>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</si>
  <si>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</si>
  <si>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</si>
  <si>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</si>
  <si>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</si>
  <si>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</si>
  <si>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</si>
  <si>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</si>
  <si>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</si>
  <si>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</si>
  <si>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</si>
  <si>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</si>
  <si>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</si>
  <si>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</si>
  <si>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</si>
  <si>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</si>
  <si>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</si>
  <si>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</si>
  <si>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</si>
  <si>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</si>
  <si>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</si>
  <si>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</si>
  <si>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</si>
  <si>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</si>
  <si>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</si>
  <si>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</si>
  <si>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</si>
  <si>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</si>
  <si>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</si>
  <si>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</si>
  <si>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</si>
  <si>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</si>
  <si>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</si>
  <si>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</si>
  <si>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</si>
  <si>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</si>
  <si>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</si>
  <si>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</si>
  <si>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</si>
  <si>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</si>
  <si>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</si>
  <si>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</si>
  <si>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</si>
  <si>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</si>
  <si>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</si>
  <si>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</si>
  <si>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</si>
  <si>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</si>
  <si>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</si>
  <si>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</si>
  <si>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</si>
  <si>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</si>
  <si>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</si>
  <si>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</si>
  <si>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</si>
  <si>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</si>
  <si>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</si>
  <si>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</si>
  <si>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</si>
  <si>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</si>
  <si>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</si>
  <si>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</si>
  <si>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</si>
  <si>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</si>
  <si>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</si>
  <si>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</si>
  <si>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</si>
  <si>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</si>
  <si>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</si>
  <si>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</si>
  <si>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</si>
  <si>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</si>
  <si>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</si>
  <si>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</si>
  <si>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</si>
  <si>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</si>
  <si>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</si>
  <si>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</si>
  <si>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</si>
  <si>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</si>
  <si>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</si>
  <si>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</si>
  <si>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</si>
  <si>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</si>
  <si>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</si>
  <si>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</si>
  <si>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</si>
  <si>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</si>
  <si>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</si>
  <si>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</si>
  <si>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</si>
  <si>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</si>
  <si>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</si>
  <si>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</si>
  <si>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</si>
  <si>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</si>
  <si>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</si>
  <si>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</si>
  <si>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</si>
  <si>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</si>
  <si>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</si>
  <si>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</si>
  <si>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</si>
  <si>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</si>
  <si>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</si>
  <si>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</si>
  <si>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</si>
  <si>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</si>
  <si>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</si>
  <si>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</si>
  <si>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</si>
  <si>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</si>
  <si>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</si>
  <si>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</si>
  <si>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</si>
  <si>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</si>
  <si>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</si>
  <si>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</si>
  <si>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</si>
  <si>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</si>
  <si>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</si>
  <si>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</si>
  <si>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</si>
  <si>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</si>
  <si>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</si>
  <si>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</si>
  <si>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</si>
  <si>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</si>
  <si>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</si>
  <si>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</si>
  <si>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</si>
  <si>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</si>
  <si>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</si>
  <si>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</si>
  <si>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</si>
  <si>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</si>
  <si>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</si>
  <si>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</si>
  <si>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</si>
  <si>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</si>
  <si>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</si>
  <si>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</si>
  <si>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</si>
  <si>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</si>
  <si>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</si>
  <si>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</si>
  <si>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</si>
  <si>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</si>
  <si>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</si>
  <si>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</si>
  <si>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</si>
  <si>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</si>
  <si>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</si>
  <si>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</si>
  <si>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</si>
  <si>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</si>
  <si>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</si>
  <si>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</si>
  <si>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</si>
  <si>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</si>
  <si>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</si>
  <si>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</si>
  <si>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</si>
  <si>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</si>
  <si>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</si>
  <si>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</si>
  <si>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</si>
  <si>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</si>
  <si>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</si>
  <si>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</si>
  <si>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</si>
  <si>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</si>
  <si>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</si>
  <si>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</si>
  <si>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</si>
  <si>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</si>
  <si>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</si>
  <si>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</si>
  <si>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</si>
  <si>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</si>
  <si>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</si>
  <si>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</si>
  <si>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</si>
  <si>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</si>
  <si>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</si>
  <si>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</si>
  <si>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</si>
  <si>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</si>
  <si>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</si>
  <si>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</si>
  <si>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</si>
  <si>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</si>
  <si>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</si>
  <si>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</si>
  <si>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</si>
  <si>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</si>
  <si>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</si>
  <si>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</si>
  <si>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</si>
  <si>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</si>
  <si>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</si>
  <si>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</si>
  <si>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</si>
  <si>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</si>
  <si>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</si>
  <si>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</si>
  <si>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</si>
  <si>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</si>
  <si>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</si>
  <si>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</si>
  <si>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</si>
  <si>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</si>
  <si>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</si>
  <si>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</si>
  <si>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</si>
  <si>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</si>
  <si>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</si>
  <si>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</si>
  <si>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</si>
  <si>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</si>
  <si>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</si>
  <si>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</si>
  <si>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</si>
  <si>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</si>
  <si>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</si>
  <si>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</si>
  <si>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</si>
  <si>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</si>
  <si>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</si>
  <si>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</si>
  <si>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</si>
  <si>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</si>
  <si>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</si>
  <si>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</si>
  <si>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</si>
  <si>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</si>
  <si>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</si>
  <si>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</si>
  <si>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</si>
  <si>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</si>
  <si>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</si>
  <si>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</si>
  <si>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</si>
  <si>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</si>
  <si>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</si>
  <si>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</si>
  <si>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</si>
  <si>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</si>
  <si>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</si>
  <si>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</si>
  <si>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</si>
  <si>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</si>
  <si>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</si>
  <si>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</si>
  <si>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</si>
  <si>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</si>
  <si>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</si>
  <si>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</si>
  <si>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</si>
  <si>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</si>
  <si>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</si>
  <si>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</si>
  <si>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</si>
  <si>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</si>
  <si>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</si>
  <si>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</si>
  <si>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</si>
  <si>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</si>
  <si>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</si>
  <si>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</si>
  <si>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</si>
  <si>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</si>
  <si>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</si>
  <si>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</si>
  <si>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</si>
  <si>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</si>
  <si>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</si>
  <si>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</si>
  <si>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</si>
  <si>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</si>
  <si>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</si>
  <si>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</si>
  <si>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</si>
  <si>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</si>
  <si>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</si>
  <si>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</si>
  <si>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</si>
  <si>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</si>
  <si>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</si>
  <si>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</si>
  <si>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</si>
  <si>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</si>
  <si>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</si>
  <si>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</si>
  <si>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</si>
  <si>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</si>
  <si>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</si>
  <si>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</si>
  <si>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</si>
  <si>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</si>
  <si>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</si>
  <si>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</si>
  <si>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</si>
  <si>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</si>
  <si>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</si>
  <si>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</si>
  <si>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</si>
  <si>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</si>
  <si>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</si>
  <si>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</si>
  <si>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</si>
  <si>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</si>
  <si>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</si>
  <si>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</si>
  <si>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</si>
  <si>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</si>
  <si>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</si>
  <si>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</si>
  <si>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</si>
  <si>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</si>
  <si>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</si>
  <si>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</si>
  <si>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</si>
  <si>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</si>
  <si>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</si>
  <si>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</si>
  <si>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</si>
  <si>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</si>
  <si>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</si>
  <si>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</si>
  <si>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</si>
  <si>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</si>
  <si>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</si>
  <si>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</si>
  <si>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</si>
  <si>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</si>
  <si>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</si>
  <si>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</si>
  <si>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</si>
  <si>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</si>
  <si>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</si>
  <si>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</si>
  <si>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</si>
  <si>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</si>
  <si>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</si>
  <si>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</si>
  <si>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</si>
  <si>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</si>
  <si>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</si>
  <si>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</si>
  <si>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</si>
  <si>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</si>
  <si>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</si>
  <si>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</si>
  <si>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</si>
  <si>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</si>
  <si>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</si>
  <si>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</si>
  <si>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</si>
  <si>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</si>
  <si>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</si>
  <si>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</si>
  <si>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</si>
  <si>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</si>
  <si>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</si>
  <si>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</si>
  <si>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</si>
  <si>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</si>
  <si>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</si>
  <si>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</si>
  <si>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</si>
  <si>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</si>
  <si>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</si>
  <si>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</si>
  <si>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</si>
  <si>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</si>
  <si>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</si>
  <si>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</si>
  <si>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</si>
  <si>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</si>
  <si>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</si>
  <si>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</si>
  <si>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</si>
  <si>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</si>
  <si>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</si>
  <si>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</si>
  <si>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</si>
  <si>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</si>
  <si>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</si>
  <si>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</si>
  <si>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</si>
  <si>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</si>
  <si>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</si>
  <si>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</si>
  <si>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</si>
  <si>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</si>
  <si>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</si>
  <si>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</si>
  <si>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</si>
  <si>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</si>
  <si>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</si>
  <si>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</si>
  <si>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</si>
  <si>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</si>
  <si>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</si>
  <si>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</si>
  <si>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</si>
  <si>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</si>
  <si>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</si>
  <si>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</si>
  <si>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</si>
  <si>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</si>
  <si>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</si>
  <si>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</si>
  <si>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</si>
  <si>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</si>
  <si>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</si>
  <si>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</si>
  <si>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</si>
  <si>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</si>
  <si>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</si>
  <si>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</si>
  <si>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</si>
  <si>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</si>
  <si>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</si>
  <si>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</si>
  <si>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</si>
  <si>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</si>
  <si>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</si>
  <si>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</si>
  <si>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</si>
  <si>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</si>
  <si>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</si>
  <si>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</si>
  <si>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</si>
  <si>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</si>
  <si>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</si>
  <si>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</si>
  <si>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</si>
  <si>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</si>
  <si>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</si>
  <si>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</si>
  <si>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</si>
  <si>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</si>
  <si>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</si>
  <si>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</si>
  <si>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</si>
  <si>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</si>
  <si>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</si>
  <si>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</si>
  <si>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</si>
  <si>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</si>
  <si>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</si>
  <si>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</si>
  <si>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</si>
  <si>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</si>
  <si>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</si>
  <si>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</si>
  <si>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</si>
  <si>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</si>
  <si>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</si>
  <si>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</si>
  <si>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</si>
  <si>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</si>
  <si>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</si>
  <si>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</si>
  <si>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</si>
  <si>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</si>
  <si>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</si>
  <si>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</si>
  <si>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</si>
  <si>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</si>
  <si>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</si>
  <si>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</si>
  <si>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</si>
  <si>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</si>
  <si>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</si>
  <si>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</si>
  <si>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</si>
  <si>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</si>
  <si>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</si>
  <si>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</si>
  <si>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</si>
  <si>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</si>
  <si>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</si>
  <si>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</si>
  <si>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</si>
  <si>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</si>
  <si>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</si>
  <si>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</si>
  <si>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</si>
  <si>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</si>
  <si>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</si>
  <si>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</si>
  <si>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</si>
  <si>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</si>
  <si>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</si>
  <si>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</si>
  <si>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</si>
  <si>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</si>
  <si>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</si>
  <si>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</si>
  <si>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</si>
  <si>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</si>
  <si>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</si>
  <si>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</si>
  <si>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</si>
  <si>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</si>
  <si>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</si>
  <si>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</si>
  <si>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</si>
  <si>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</si>
  <si>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</si>
  <si>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</si>
  <si>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</si>
  <si>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</si>
  <si>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</si>
  <si>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</si>
  <si>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</si>
  <si>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</si>
  <si>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</si>
  <si>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</si>
  <si>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</si>
  <si>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</si>
  <si>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</si>
  <si>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</si>
  <si>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</si>
  <si>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</si>
  <si>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</si>
  <si>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</si>
  <si>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</si>
  <si>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</si>
  <si>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</si>
  <si>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</si>
  <si>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</si>
  <si>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</si>
  <si>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</si>
  <si>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</si>
  <si>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</si>
  <si>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</si>
  <si>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</si>
  <si>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</si>
  <si>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</si>
  <si>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</si>
  <si>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</si>
  <si>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</si>
  <si>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</si>
  <si>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</si>
  <si>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</si>
  <si>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</si>
  <si>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</si>
  <si>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</si>
  <si>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</si>
  <si>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</si>
  <si>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</si>
  <si>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</si>
  <si>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</si>
  <si>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</si>
  <si>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</si>
  <si>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</si>
  <si>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</si>
  <si>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</si>
  <si>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</si>
  <si>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</si>
  <si>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</si>
  <si>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</si>
  <si>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</si>
  <si>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</si>
  <si>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</si>
  <si>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</si>
  <si>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</si>
  <si>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</si>
  <si>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</si>
  <si>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</si>
  <si>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</si>
  <si>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</si>
  <si>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</si>
  <si>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</si>
  <si>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</si>
  <si>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</si>
  <si>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</si>
  <si>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</si>
  <si>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</si>
  <si>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</si>
  <si>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</si>
  <si>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</si>
  <si>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</si>
  <si>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</si>
  <si>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</si>
  <si>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</si>
  <si>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</si>
  <si>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</si>
  <si>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</si>
  <si>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</si>
  <si>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</si>
  <si>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</si>
  <si>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</si>
  <si>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</si>
  <si>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</si>
  <si>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</si>
  <si>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</si>
  <si>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</si>
  <si>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</si>
  <si>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</si>
  <si>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</si>
  <si>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</si>
  <si>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</si>
  <si>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</si>
  <si>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</si>
  <si>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</si>
  <si>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</si>
  <si>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</si>
  <si>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</si>
  <si>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</si>
  <si>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</si>
  <si>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</si>
  <si>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</si>
  <si>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</si>
  <si>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</si>
  <si>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</si>
  <si>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</si>
  <si>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</si>
  <si>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</si>
  <si>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</si>
  <si>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</si>
  <si>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</si>
  <si>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</si>
  <si>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</si>
  <si>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</si>
  <si>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</si>
  <si>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</si>
  <si>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</si>
  <si>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</si>
  <si>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</si>
  <si>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</si>
  <si>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</si>
  <si>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</si>
  <si>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</si>
  <si>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</si>
  <si>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</si>
  <si>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</si>
  <si>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</si>
  <si>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</si>
  <si>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</si>
  <si>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</si>
  <si>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</si>
  <si>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</si>
  <si>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</si>
  <si>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</si>
  <si>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</si>
  <si>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</si>
  <si>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</si>
  <si>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</si>
  <si>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</si>
  <si>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</si>
  <si>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</si>
  <si>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</si>
  <si>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</si>
  <si>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</si>
  <si>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</si>
  <si>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</si>
  <si>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</si>
  <si>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</si>
  <si>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</si>
  <si>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</si>
  <si>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</si>
  <si>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</si>
  <si>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</si>
  <si>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</si>
  <si>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</si>
  <si>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</si>
  <si>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</si>
  <si>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</si>
  <si>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</si>
  <si>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</si>
  <si>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</si>
  <si>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</si>
  <si>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</si>
  <si>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</si>
  <si>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</si>
  <si>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</si>
  <si>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</si>
  <si>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</si>
  <si>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</si>
  <si>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</si>
  <si>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</si>
  <si>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</si>
  <si>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</si>
  <si>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</si>
  <si>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</si>
  <si>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</si>
  <si>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</si>
  <si>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</si>
  <si>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</si>
  <si>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</si>
  <si>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</si>
  <si>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</si>
  <si>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</si>
  <si>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</si>
  <si>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</si>
  <si>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</si>
  <si>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</si>
  <si>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</si>
  <si>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</si>
  <si>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</si>
  <si>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</si>
  <si>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PCM-20251207-00000463</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</si>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</sst>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7" totalsRowShown="0" headerRowDxfId="96" dataDxfId="95" headerRowBorderDxfId="93" tableBorderDxfId="94" totalsRowBorderDxfId="92">
  <autoFilter ref="A1:L1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335.37556469907577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45998.323990393517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45998.323990393517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45998.323990393517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45998.323990393517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45998.323990625002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45998.323990625002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45998.323990625002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45998.323990625002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45998.323990625002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45998.323990625002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45998.323990625002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45998.323990625002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45998.323990625002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45998.323990625002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45998.323990625002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45998.323990625002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45998.323990625002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45998.323990625002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45998.323990625002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45998.323990625002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45998.323990625002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45998.323990625002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45998.323990625002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45998.323990625002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45998.323990625002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45998.323990625002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45998.323990625002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45998.323990625002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45998.323990625002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45998.323990625002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45998.323990625002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45998.323990625002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45998.323990625002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45998.323990625002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45998.323990625002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45998.323990625002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45998.323990625002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45998.323990625002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45998.323990625002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45998.323990625002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45998.323990625002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45998.323990625002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45998.323990625002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45998.323990625002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45998.323990625002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45998.323990625002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45998.323990625002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45998.323990625002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45998.323990625002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45998.323990625002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45998.323990625002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45998.323990625002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45998.323990625002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45998.323990625002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45998.323990625002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45998.323990625002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45998.323990625002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45998.323990625002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45998.323990625002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45998.323990625002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45998.323990625002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45998.323990625002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45998.323990625002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45998.323990625002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45998.323990625002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45998.323990625002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45998.323990625002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45998.323990625002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45998.323990625002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45998.323990625002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45998.323990625002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45998.323990625002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45998.323990625002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45998.323990625002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45998.323990625002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45998.323990625002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45998.323990625002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45998.323990625002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45998.323990625002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45998.323990625002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45998.323990625002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45998.323990625002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45998.323990625002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45998.323990625002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45998.323990625002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45998.323990625002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45998.323990625002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45998.323990625002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45998.323990625002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45998.323990625002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45998.323990625002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45998.323990625002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45998.323990625002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45998.323990625002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45998.323990625002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45998.323990625002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45998.323990625002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45998.323990625002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45998.323990625002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45998.323990625002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45998.323990625002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45998.323990625002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45998.323990625002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45998.323990625002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45998.323990625002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45998.323990625002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45998.323990625002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45998.323990625002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45998.323990625002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45998.323990625002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45998.323990625002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45998.323990625002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45998.323990625002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45998.323990625002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45998.323990625002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45998.323990625002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45998.323990625002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45998.323990625002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45998.323990625002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45998.323990625002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45998.323990625002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45998.323990625002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45998.323990625002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45998.323990625002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45998.323990625002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45998.323990625002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45998.323990625002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45998.323990625002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45998.323990625002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45998.323990625002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45998.323990625002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45998.323990625002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45998.323990625002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45998.323990625002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45998.323990625002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45998.323990625002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45998.323990625002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45998.323990625002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45998.323990625002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45998.323990625002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45998.323990625002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45998.323990625002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45998.323990625002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45998.323990625002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45998.323990625002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45998.323990625002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45998.323990625002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45998.323990625002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45998.323990625002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45998.323990625002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45998.323990625002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45998.323990625002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45998.323990625002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45998.323990625002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45998.323990625002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45998.323990625002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45998.323990625002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45998.323990625002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45998.323990625002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45998.323990625002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45998.323990625002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45998.323990625002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45998.323990625002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45998.323990625002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45998.323990625002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45998.323990625002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45998.323990625002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45998.323990625002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45998.323990625002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45998.323990625002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45998.323990625002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45998.323990625002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45998.323990625002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45998.323990625002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45998.323990625002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45998.323990625002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45998.323990625002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45998.323990625002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45998.323990625002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45998.323990625002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45998.323990625002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45998.323990625002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45998.323990625002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45998.323990625002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45998.323990625002</v>
      </c>
      <c r="H187" s="122"/>
      <c r="I187" s="124" t="str">
        <f>IFERROR(VLOOKUP(D187,DB!A:F,6,0),"")</f>
        <v/>
      </c>
      <c r="J187" s="124" t="str">
        <f>IFERROR(VLOOKUP(D187,DB!A:G,7,0),"")</f>
        <v/>
      </c>
      <c r="K187" s="120"/>
      <c r="L187" s="119" t="str">
        <f>IFERROR(VLOOKUP(D187,DB!A:I,9,0),"")</f>
        <v/>
      </c>
    </row>
  </sheetData>
  <customSheetViews>
    <customSheetView guid="{F6042A99-DD27-4453-835D-0834D95730CC}" filter="1" showAutoFilter="1">
      <pageMargins left="0" right="0" top="0" bottom="0" header="0" footer="0"/>
      <autoFilter ref="B1:M1" xr:uid="{B1A9A5CB-B4D2-4E4B-A496-31235BEF1E56}"/>
    </customSheetView>
  </customSheetViews>
  <dataValidations count="2">
    <dataValidation allowBlank="1" showInputMessage="1" showErrorMessage="1" sqref="E1" xr:uid="{5DBA255D-CDD9-49FB-AD3C-AF70AB4EE696}"/>
    <dataValidation type="list" allowBlank="1" showInputMessage="1" showErrorMessage="1" sqref="E2:E1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173.32415266204043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13.936571643520438</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0.96860844907496357</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45998.323990393517</v>
      </c>
      <c r="H6" s="97"/>
      <c r="I6" s="18" t="str">
        <f>IFERROR(VLOOKUP(D6,DB!A:F,6,0),"")</f>
        <v/>
      </c>
      <c r="J6" s="18" t="str">
        <f>IFERROR(VLOOKUP(D6,DB!A:G,7,0),"")</f>
        <v/>
      </c>
      <c r="K6" s="19"/>
      <c r="L6" s="18" t="str">
        <f>IFERROR(VLOOKUP(D6,DB!A:I,9,0),"")</f>
        <v/>
      </c>
    </row>
    <row r="7" spans="1:12" ht="31.5" customHeight="1">
      <c r="A7" s="96"/>
      <c r="B7" s="18" t="str">
        <f>IFERROR(VLOOKUP(D7,DB!A:K,11,0),"")</f>
        <v/>
      </c>
      <c r="C7" s="18"/>
      <c r="D7" s="82"/>
      <c r="E7" s="18"/>
      <c r="F7" s="97"/>
      <c r="G7" s="98">
        <f ca="1">IFERROR(NOW()-F7,"-")</f>
        <v>45998.323990393517</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45998.323990393517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45998.323990393517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45998.323990393517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45998.323990393517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45998.323990393517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45998.323990393517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45998.323990393517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45998.323990393517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45998.323990393517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45998.323990393517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45998.323990393517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45998.323990393517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45998.323990393517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45998.323990393517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45998.323990393517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45998.323990393517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45998.323990393517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45998.323990393517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45998.323990393517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45998.323990393517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45998.323990393517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45998.323990393517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45998.323990393517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45998.323990393517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45998.323990393517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45998.323990393517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45998.323990393517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45998.323990393517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45998.323990393517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45998.323990393517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45998.323990393517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45998.323990393517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45998.323990393517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45998.323990393517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45998.323990393517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45998.323990393517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45998.323990393517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45998.323990393517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45998.323990393517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45998.323990393517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45998.323990393517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45998.323990393517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45998.323990393517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45998.323990393517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45998.323990393517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45998.323990393517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45998.323990393517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45998.323990393517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45998.323990393517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45998.323990393517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45998.323990393517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45998.323990393517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45998.323990393517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45998.323990393517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45998.323990393517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45998.323990393517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45998.323990393517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45998.323990393517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45998.323990393517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45998.323990393517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45998.323990393517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45998.323990393517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45998.323990393517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45998.323990393517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45998.323990393517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45998.323990393517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45998.323990393517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45998.323990393517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45998.323990393517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45998.323990393517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45998.323990393517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45998.323990393517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45998.323990393517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45998.323990393517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45998.323990393517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45998.323990393517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45998.323990393517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45998.323990393517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45998.323990393517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45998.323990393517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45998.323990393517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45998.323990393517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45998.323990393517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45998.323990393517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45998.323990393517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45998.323990393517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45998.323990393517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45998.323990393517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45998.323990393517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45998.323990393517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45998.323990393517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45998.323990393517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45998.323990393517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45998.323990393517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45998.323990393517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45998.323990393517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45998.323990393517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45998.323990393517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45998.323990393517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45998.323990393517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45998.323990393517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45998.323990393517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45998.323990393517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45998.323990393517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45998.323990393517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45998.323990393517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45998.323990393517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45998.323990393517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45998.323990393517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45998.323990393517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45998.323990393517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45998.323990393517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45998.323990393517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45998.323990393517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45998.323990393517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45998.323990393517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45998.323990393517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45998.323990393517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45998.323990393517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45998.323990393517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45998.323990393517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45998.323990393517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45998.323990393517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45998.323990393517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45998.323990393517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45998.323990393517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45998.323990393517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45998.323990393517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45998.323990393517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45998.323990393517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45998.323990393517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45998.323990393517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45998.323990393517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45998.323990393517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45998.323990393517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45998.323990393517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45998.323990393517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45998.323990393517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45998.323990393517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45998.323990393517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45998.323990393517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45998.323990393517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45998.323990393517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45998.323990393517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45998.323990393517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45998.323990393517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45998.323990393517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45998.323990393517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45998.323990393517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45998.323990393517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45998.323990393517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45998.323990393517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45998.323990393517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45998.323990393517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45998.323990393517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45998.323990393517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45998.323990393517</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45998.323990393517</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45998.323990393517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45998.323990393517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45998.323990393517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45998.323990393517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45998.323990393517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45998.323990393517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45998.323990393517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45998.323990393517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45998.323990393517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45998.323990393517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45998.323990393517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45998.323990393517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45998.323990393517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45998.323990393517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45998.323990393517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45998.323990393517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45998.323990393517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45998.323990393517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45998.323990393517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45998.323990393517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45998.323990393517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45998.323990393517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45998.323990393517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45998.323990393517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45998.323990393517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45998.323990393517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45998.323990393517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45998.323990393517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45998.323990393517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45998.323990393517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45998.323990393517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45998.323990393517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45998.323990393517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45998.323990393517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45998.323990393517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45998.323990393517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45998.323990393517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45998.323990393517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45998.323990393517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45998.323990393517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45998.323990393517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45998.323990393517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45998.323990393517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45998.323990393517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45998.323990393517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45998.323990393517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45998.323990393517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45998.323990393517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45998.323990393517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45998.323990393517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45998.323990393517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45998.323990393517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45998.323990393517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45998.323990393517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45998.323990393517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45998.323990393517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45998.323990393517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45998.323990393517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45998.323990393517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45998.323990393517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45998.323990393517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45998.323990393517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45998.323990393517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45998.323990393517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45998.323990393517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45998.323990393517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45998.323990393517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45998.323990393517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45998.323990393517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45998.323990393517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45998.323990393517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45998.323990393517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45998.323990393517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45998.323990393517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45998.323990393517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45998.323990393517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45998.323990393517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45998.323990393517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45998.323990393517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45998.323990393517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45998.323990393517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45998.323990393517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45998.323990393517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45998.323990393517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45998.323990393517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45998.323990393517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45998.323990393517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45998.323990393517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45998.323990393517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45998.323990393517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45998.323990393517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45998.323990393517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45998.323990393517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45998.323990393517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45998.323990393517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45998.323990393517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45998.323990393517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45998.323990393517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45998.323990393517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45998.323990393517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45998.323990393517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45998.323990393517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45998.323990393517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45998.323990393517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45998.323990393517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45998.323990393517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45998.323990393517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45998.323990393517</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45998.323990393517</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45998.323990625002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45998.323990625002</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45998.323990625002</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45998.323990625002</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45998.323990625002</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45998.323990625002</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45998.323990625002</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45998.323990625002</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45998.323990625002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45998.323990625002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45998.323990625002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45998.323990625002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45998.323990625002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45998.323990625002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45998.323990625002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45998.323990625002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45998.323990625002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45998.323990625002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45998.323990625002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45998.323990625002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45998.323990625002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45998.323990625002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45998.323990625002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45998.323990625002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45998.323990625002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45998.323990625002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45998.323990625002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45998.323990625002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45998.323990625002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45998.323990625002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45998.323990625002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45998.323990625002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45998.323990625002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45998.323990625002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45998.323990625002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45998.323990625002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45998.323990625002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45998.323990625002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45998.323990625002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45998.323990625002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45998.323990625002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45998.323990625002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45998.323990625002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45998.323990625002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45998.323990625002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45998.323990625002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45998.323990625002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45998.323990625002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45998.323990625002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45998.323990625002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45998.323990625002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45998.323990625002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45998.323990625002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45998.323990625002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45998.323990625002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45998.323990625002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45998.323990625002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45998.323990625002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45998.323990625002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45998.323990625002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45998.323990625002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45998.323990625002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45998.323990625002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45998.323990625002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45998.323990625002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45998.323990625002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45998.323990625002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45998.323990625002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45998.323990625002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45998.323990625002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45998.323990625002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45998.323990625002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45998.323990625002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45998.323990625002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45998.323990625002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45998.323990625002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45998.323990625002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45998.323990625002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45998.323990625002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45998.323990625002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45998.323990625002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45998.323990625002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45998.323990625002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45998.323990625002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45998.323990625002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45998.323990625002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45998.323990625002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45998.323990625002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45998.323990625002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45998.323990625002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45998.323990625002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45998.323990625002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45998.323990625002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45998.323990625002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45998.323990625002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45998.323990625002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45998.323990625002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45998.323990625002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45998.323990625002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45998.323990625002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45998.323990625002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45998.323990625002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45998.323990625002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45998.323990625002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45998.323990625002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45998.323990625002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45998.323990625002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45998.323990625002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45998.323990625002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45998.323990625002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45998.323990625002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45998.323990625002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45998.323990625002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45998.323990625002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45998.323990625002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45998.323990625002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45998.323990625002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45998.323990625002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45998.323990625002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45998.323990625002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45998.323990625002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45998.323990625002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45998.323990625002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45998.323990625002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45998.323990625002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45998.323990625002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45998.323990625002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45998.323990625002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45998.323990625002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45998.323990625002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45998.323990625002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45998.323990625002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45998.323990625002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45998.323990625002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45998.323990625002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45998.323990625002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45998.323990625002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45998.323990625002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45998.323990625002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45998.323990625002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45998.323990625002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45998.323990625002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45998.323990625002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45998.323990625002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45998.323990625002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45998.323990625002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45998.323990625002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45998.323990625002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45998.323990625002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45998.323990625002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45998.323990625002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45998.323990625002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45998.323990625002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45998.323990625002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45998.323990625002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45998.323990625002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45998.323990625002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45998.323990625002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45998.323990625002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45998.323990625002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45998.323990625002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45998.323990625002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45998.323990625002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45998.323990625002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45998.323990625002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45998.323990625002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45998.323990625002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45998.323990625002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45998.323990625002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45998.323990625002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45998.323990625002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45998.323990625002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45998.323990625002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45998.323990625002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45998.323990625002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45998.323990625002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45998.323990625002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45998.323990625002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45998.323990625002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45998.323990625002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45998.323990625002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45998.323990625002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45998.323990625002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45998.323990625002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45998.323990625002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45998.323990625002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45998.323990625002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45998.323990625002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45998.323990625002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45998.323990625002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45998.323990625002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45998.323990625002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45998.323990625002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45998.323990625002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45998.323990625002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45998.323990625002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45998.323990625002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45998.323990625002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45998.323990625002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45998.323990625002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45998.323990625002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45998.323990625002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45998.323990625002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45998.323990625002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45998.323990625002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45998.323990625002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45998.323990625002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45998.323990625002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45998.323990625002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45998.323990625002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45998.323990625002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45998.323990625002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45998.323990625002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45998.323990625002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45998.323990625002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45998.323990625002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45998.323990625002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45998.323990625002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45998.323990625002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45998.323990625002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45998.323990625002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45998.323990625002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45998.323990625002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45998.323990625002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45998.323990625002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45998.323990625002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45998.323990625002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45998.323990625002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45998.323990625002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45998.323990625002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45998.323990625002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45998.323990625002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45998.323990625002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45998.323990625002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45998.323990625002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45998.323990625002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45998.323990625002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45998.323990625002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45998.323990625002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45998.323990625002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45998.323990625002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45998.323990625002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45998.323990625002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45998.323990625002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45998.323990625002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45998.323990625002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45998.323990625002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45998.323990625002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45998.323990625002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45998.323990625002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45998.323990625002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45998.323990625002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45998.323990625002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45998.323990625002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45998.323990625002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45998.323990625002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45998.323990625002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45998.323990625002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45998.323990625002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45998.323990625002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45998.323990625002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45998.323990625002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45998.323990625002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45998.323990625002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45998.323990625002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45998.323990625002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45998.323990625002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45998.323990625002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45998.323990625002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45998.323990625002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45998.323990625002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45998.323990625002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45998.323990625002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45998.323990625002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45998.323990625002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45998.323990625002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45998.323990625002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45998.323990625002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45998.323990625002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45998.323990625002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45998.323990625002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45998.323990625002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45998.323990625002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45998.323990625002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45998.323990625002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45998.323990625002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45998.323990625002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45998.323990625002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45998.323990625002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45998.323990625002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45998.323990625002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45998.323990625002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45998.323990625002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45998.323990625002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45998.323990625002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45998.323990625002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45998.323990625002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45998.323990625002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45998.323990625002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45998.323990625002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45998.323990625002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45998.323990625002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45998.323990625002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45998.323990625002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45998.323990625002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45998.323990625002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45998.323990625002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45998.323990625002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45998.323990625002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45998.323990625002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45998.323990625002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45998.323990625002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45998.323990625002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45998.323990625002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45998.323990625002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45998.323990625002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45998.323990625002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45998.323990625002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45998.323990625002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45998.323990625002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45998.323990625002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45998.323990625002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45998.323990625002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45998.323990625002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45998.323990625002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45998.323990625002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45998.323990625002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45998.323990625002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45998.323990625002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45998.323990625002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45998.323990625002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45998.323990625002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45998.323990625002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45998.323990625002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45998.323990625002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45998.323990625002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45998.323990625002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45998.323990625002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45998.323990625002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45998.323990625002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45998.323990625002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45998.323990625002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45998.323990625002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45998.323990625002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45998.323990625002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45998.323990625002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45998.323990625002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45998.323990625002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45998.323990625002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45998.323990625002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45998.323990625002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45998.323990625002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45998.323990625002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45998.323990625002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45998.323990625002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45998.323990625002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45998.323990625002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45998.323990625002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45998.323990625002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45998.323990625002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45998.323990625002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45998.323990625002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45998.323990625002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45998.323990625002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45998.323990625002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45998.323990625002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45998.323990625002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45998.323990625002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45998.323990625002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45998.323990625002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45998.323990625002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45998.323990625002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45998.323990625002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45998.323990625002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45998.323990625002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45998.323990625002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45998.323990625002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45998.323990625002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45998.323990625002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45998.323990625002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45998.323990625002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45998.323990625002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45998.323990625002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45998.323990625002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45998.323990625002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45998.323990625002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45998.323990625002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45998.323990625002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45998.323990625002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45998.323990625002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45998.323990625002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45998.323990625002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45998.323990625002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45998.323990625002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45998.323990625002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45998.323990625002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45998.323990625002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45998.323990625002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45998.323990625002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45998.323990625002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45998.323990625002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45998.323990625002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45998.323990625002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45998.323990625002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45998.323990625002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45998.323990625002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45998.323990625002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45998.323990625002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45998.323990625002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45998.323990625002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45998.323990625002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45998.323990625002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45998.323990625002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45998.323990625002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45998.323990625002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45998.323990625002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45998.323990625002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45998.323990625002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45998.323990625002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45998.323990625002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45998.323990625002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45998.323990625002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45998.323990625002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45998.323990625002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45998.323990625002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45998.323990625002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45998.323990625002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45998.323990625002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45998.323990625002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45998.323990625002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45998.323990625002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45998.323990625002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45998.323990625002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45998.323990625002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45998.323990625002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45998.323990625002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45998.323990625002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45998.323990625002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45998.323990625002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45998.323990625002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45998.323990625002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45998.323990625002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45998.323990625002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45998.323990625002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45998.323990625002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45998.323990625002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45998.323990625002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45998.323990625002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45998.323990625002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45998.323990625002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45998.323990625002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45998.323990625002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45998.323990625002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45998.323990625002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45998.323990625002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45998.323990625002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45998.323990625002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45998.323990625002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45998.323990625002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45998.323990625002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45998.323990625002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45998.323990625002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45998.323990625002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45998.323990625002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45998.323990625002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45998.323990625002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45998.323990625002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45998.323990625002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45998.323990625002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45998.323990625002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45998.323990625002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45998.323990625002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45998.323990625002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45998.323990625002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45998.323990625002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45998.323990625002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45998.323990625002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45998.323990625002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45998.323990625002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45998.323990625002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45998.323990625002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45998.323990625002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45998.323990625002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45998.323990625002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45998.323990625002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45998.323990625002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45998.323990625002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45998.323990625002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45998.323990625002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45998.323990625002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45998.323990625002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45998.323990625002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45998.323990625002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45998.323990625002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45998.323990625002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45998.323990625002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45998.323990625002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45998.323990625002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45998.323990625002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45998.323990625002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45998.323990625002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45998.323990625002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45998.323990625002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45998.323990625002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45998.323990625002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45998.323990625002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45998.323990625002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45998.323990625002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45998.323990625002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45998.323990625002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45998.323990625002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45998.323990625002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45998.323990625002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45998.323990625002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45998.323990625002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45998.323990625002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45998.323990625002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45998.323990625002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45998.323990625002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45998.323990625002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45998.323990625002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45998.323990625002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45998.323990625002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45998.323990625002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45998.323990625002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45998.323990625002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45998.323990625002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45998.323990625002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45998.323990625002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45998.323990625002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45998.323990625002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45998.323990625002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45998.323990625002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45998.323990625002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45998.323990625002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45998.323990625002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45998.323990625002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45998.323990625002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45998.323990625002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45998.323990625002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45998.323990625002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45998.323990625002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45998.323990625002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45998.323990625002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45998.323990625002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45998.323990625002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45998.323990625002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45998.323990625002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45998.323990625002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45998.323990625002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45998.323990625002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45998.323990625002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45998.323990625002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45998.323990625002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45998.323990625002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45998.323990625002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45998.323990625002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45998.323990625002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45998.323990625002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45998.323990625002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45998.323990625002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45998.323990625002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45998.323990625002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45998.323990625002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45998.323990625002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45998.323990625002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45998.323990625002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45998.323990625002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45998.323990625002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45998.323990625002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45998.323990625002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45998.323990625002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45998.323990625002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45998.323990625002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45998.323990625002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45998.323990625002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45998.323990625002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45998.323990625002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45998.323990625002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45998.323990625002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45998.323990625002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45998.323990625002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45998.323990625002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45998.323990625002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45998.323990625002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45998.323990625002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45998.323990625002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45998.323990625002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45998.323990625002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45998.323990625002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45998.323990625002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45998.323990625002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45998.323990625002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45998.323990625002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45998.323990625002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45998.323990625002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45998.323990625002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45998.323990625002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45998.323990625002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45998.323990625002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45998.323990625002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45998.323990625002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45998.323990625002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45998.323990625002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45998.323990625002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45998.323990625002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45998.323990625002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45998.323990625002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45998.323990625002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45998.323990625002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45998.323990625002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45998.323990625002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45998.323990625002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45998.323990625002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45998.323990625002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45998.323990625002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45998.323990625002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45998.323990625002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45998.323990625002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45998.323990625002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45998.323990625002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45998.323990625002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45998.323990625002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45998.323990625002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45998.323990625002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45998.323990625002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45998.323990625002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45998.323990625002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45998.323990625002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45998.323990625002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45998.323990625002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45998.323990625002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45998.323990625002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45998.323990625002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45998.323990625002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45998.323990625002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45998.323990625002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45998.323990625002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45998.323990625002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45998.323990625002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45998.323990625002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45998.323990625002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45998.323990625002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45998.323990625002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45998.323990625002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45998.323990625002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45998.323990625002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45998.323990625002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45998.323990625002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45998.323990625002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45998.323990625002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45998.323990625002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45998.323990625002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45998.323990625002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45998.323990625002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45998.323990625002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45998.323990625002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45998.323990625002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45998.323990625002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45998.323990625002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45998.323990625002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45998.323990625002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45998.323990625002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45998.323990625002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45998.323990625002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45998.323990625002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45998.323990625002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45998.323990625002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45998.323990625002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45998.323990625002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45998.323990625002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45998.323990625002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45998.323990625002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45998.323990625002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45998.323990625002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45998.323990625002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45998.323990625002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45998.323990625002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45998.323990625002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45998.323990625002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45998.323990625002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45998.323990625002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45998.323990625002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45998.323990625002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45998.323990625002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45998.323990625002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45998.323990625002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45998.323990625002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45998.323990625002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45998.323990625002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45998.323990625002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45998.323990625002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45998.323990625002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45998.323990625002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45998.323990625002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45998.323990625002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45998.323990625002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45998.323990625002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45998.323990625002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45998.323990625002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45998.323990625002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45998.323990625002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45998.323990625002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45998.323990625002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45998.323990625002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45998.323990625002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45998.323990625002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45998.323990625002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45998.323990625002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45998.323990625002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45998.323990625002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45998.323990625002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45998.323990625002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45998.323990625002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45998.323990625002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45998.323990625002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45998.323990625002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45998.323990625002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45998.323990625002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45998.323990625002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45998.323990625002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45998.323990625002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45998.323990625002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45998.323990625002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45998.323990625002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45998.323990625002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45998.323990625002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45998.323990625002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45998.323990625002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45998.323990625002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45998.323990625002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45998.323990625002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45998.323990625002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45998.323990625002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45998.323990625002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45998.323990625002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45998.323990625002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45998.323990625002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45998.323990625002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45998.323990625002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45998.323990625002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45998.323990625002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45998.323990625002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45998.323990625002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45998.323990625002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45998.323990625002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45998.323990625002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45998.323990625002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45998.323990625002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45998.323990625002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45998.323990625002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45998.323990625002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45998.323990625002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45998.323990625002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45998.323990625002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45998.323990625002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45998.323990625002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45998.323990625002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45998.323990625002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45998.323990625002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45998.323990625002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45998.323990625002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45998.323990625002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45998.323990625002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45998.323990625002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45998.323990625002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45998.323990625002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45998.323990625002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45998.323990625002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45998.323990625002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45998.323990625002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45998.323990625002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45998.323990625002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45998.323990625002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45998.323990625002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45998.323990625002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45998.323990625002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45998.323990625002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45998.323990625002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45998.323990625002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45998.323990625002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45998.323990625002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45998.323990625002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45998.323990625002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45998.323990625002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45998.323990625002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45998.323990625002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45998.323990625002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45998.323990625002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45998.323990625002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45998.323990625002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45998.323990625002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45998.323990625002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45998.323990625002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45998.323990625002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45998.323990625002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45998.323990625002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45998.323990625002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45998.323990625002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45998.323990625002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45998.323990625002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45998.323990625002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45998.323990625002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45998.323990625002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45998.323990625002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45998.323990625002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45998.323990625002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45998.323990625002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45998.323990625002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45998.323990625002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45998.323990625002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45998.323990625002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45998.323990625002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45998.323990625002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45998.323990625002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45998.323990625002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45998.323990625002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45998.323990625002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45998.323990625002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45998.323990625002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45998.323990625002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45998.323990625002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45998.323990625002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45998.323990625002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45998.323990625002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45998.323990625002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45998.323990625002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45998.323990625002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45998.323990625002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45998.323990625002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45998.323990625002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45998.323990625002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45998.323990625002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45998.323990625002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45998.323990625002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45998.323990625002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45998.323990625002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45998.323990625002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45998.323990625002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45998.323990625002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45998.323990625002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45998.323990625002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45998.323990625002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45998.323990625002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45998.323990625002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45998.323990625002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45998.323990625002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45998.323990625002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45998.323990625002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45998.323990625002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45998.323990625002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45998.323990625002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45998.323990625002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45998.323990625002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45998.323990625002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45998.323990625002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45998.323990625002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45998.323990625002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45998.323990625002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45998.323990625002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45998.323990625002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45998.323990625002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45998.323990625002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45998.323990625002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45998.323990625002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45998.323990625002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45998.323990625002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45998.323990625002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45998.323990625002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45998.323990625002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45998.323990625002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45998.323990625002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45998.323990625002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45998.323990625002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45998.323990625002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45998.323990625002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45998.323990625002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45998.323990625002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45998.323990625002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45998.323990625002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45998.323990625002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45998.323990625002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45998.323990625002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45998.323990625002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45998.323990625002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45998.323990625002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45998.323990625002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45998.323990625002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45998.323990625002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45998.323990625002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45998.323990625002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45998.323990625002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45998.323990625002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45998.323990625002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45998.323990625002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45998.323990625002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45998.323990625002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45998.323990625002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45998.323990625002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45998.323990625002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45998.323990625002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45998.323990625002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45998.323990625002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45998.323990625002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45998.323990625002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45998.323990625002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45998.323990625002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45998.323990625002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45998.323990625002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45998.323990625002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45998.323990625002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45998.323990625002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45998.323990625002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45998.323990625002</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294.8432730324057</v>
      </c>
      <c r="H2" s="91">
        <v>45703.474768518521</v>
      </c>
      <c r="I2" s="91" t="str">
        <f>IFERROR(VLOOKUP(D2,DB!A:F,6,0),"")</f>
        <v>SCECO</v>
      </c>
      <c r="J2" s="91" t="str">
        <f>IFERROR(VLOOKUP(D2,DB!A:G,7,0),"")</f>
        <v>Dead</v>
      </c>
      <c r="K2" s="93" t="s">
        <v>39120</v>
      </c>
      <c r="L2" s="87" t="str">
        <f>IFERROR(VLOOKUP(D2,DB!A:I,9,0),"")</f>
        <v>Latis</v>
      </c>
    </row>
    <row r="3" spans="1:16" ht="33.75" customHeight="1">
      <c r="A3" s="107" t="s">
        <v>39121</v>
      </c>
      <c r="B3" s="107" t="str">
        <f>IFERROR(VLOOKUP(D3,DB!A:K,11,0),"")</f>
        <v>R4</v>
      </c>
      <c r="C3" s="89">
        <v>2</v>
      </c>
      <c r="D3" s="87" t="s">
        <v>32840</v>
      </c>
      <c r="E3" s="90" t="s">
        <v>39106</v>
      </c>
      <c r="F3" s="91">
        <v>45997.492002314815</v>
      </c>
      <c r="G3" s="92">
        <f t="shared" ref="G3:G56" ca="1" si="0">IFERROR(NOW()-F3,"")</f>
        <v>0.83198831018671626</v>
      </c>
      <c r="H3" s="91">
        <v>45997.474282407406</v>
      </c>
      <c r="I3" s="107" t="str">
        <f>IFERROR(VLOOKUP(D3,DB!A:F,6,0),"")</f>
        <v>SCECO</v>
      </c>
      <c r="J3" s="107" t="str">
        <f>IFERROR(VLOOKUP(D3,DB!A:G,7,0),"")</f>
        <v>Dead</v>
      </c>
      <c r="K3" s="93" t="s">
        <v>39122</v>
      </c>
      <c r="L3" s="87" t="str">
        <f>IFERROR(VLOOKUP(D3,DB!A:I,9,0),"")</f>
        <v>Latis</v>
      </c>
    </row>
    <row r="4" spans="1:16" ht="15" customHeight="1">
      <c r="A4" s="107" t="s">
        <v>39123</v>
      </c>
      <c r="B4" s="107" t="str">
        <f>IFERROR(VLOOKUP(D4,DB!A:K,11,0),"")</f>
        <v>R4</v>
      </c>
      <c r="C4" s="89">
        <v>2</v>
      </c>
      <c r="D4" s="87" t="s">
        <v>30656</v>
      </c>
      <c r="E4" s="90" t="s">
        <v>39109</v>
      </c>
      <c r="F4" s="91">
        <v>45997.533333333333</v>
      </c>
      <c r="G4" s="92">
        <f t="shared" ca="1" si="0"/>
        <v>0.7906572916690493</v>
      </c>
      <c r="H4" s="91">
        <v>45997.522280092591</v>
      </c>
      <c r="I4" s="107" t="str">
        <f>IFERROR(VLOOKUP(D4,DB!A:F,6,0),"")</f>
        <v>Generator-SG</v>
      </c>
      <c r="J4" s="107" t="str">
        <f>IFERROR(VLOOKUP(D4,DB!A:G,7,0),"")</f>
        <v>Good</v>
      </c>
      <c r="K4" s="93" t="s">
        <v>39124</v>
      </c>
      <c r="L4" s="87" t="str">
        <f>IFERROR(VLOOKUP(D4,DB!A:I,9,0),"")</f>
        <v>Latis</v>
      </c>
    </row>
    <row r="5" spans="1:16" ht="15" customHeight="1">
      <c r="A5" s="107"/>
      <c r="B5" s="107" t="str">
        <f>IFERROR(VLOOKUP(D5,DB!A:K,11,0),"")</f>
        <v/>
      </c>
      <c r="C5" s="89"/>
      <c r="D5" s="87"/>
      <c r="E5" s="90"/>
      <c r="F5" s="91"/>
      <c r="G5" s="92">
        <f t="shared" ca="1" si="0"/>
        <v>45998.323990625002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45998.323990625002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45998.323990625002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45998.323990625002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45998.323990625002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45998.323990625002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45998.323990625002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45998.323990625002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45998.323990625002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45998.323990625002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45998.323990625002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45998.323990625002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45998.323990625002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45998.323990625002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45998.323990625002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45998.323990625002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45998.323990625002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45998.323990625002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45998.323990625002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45998.323990625002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45998.323990625002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45998.323990625002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45998.323990625002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45998.323990625002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45998.323990625002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45998.323990625002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45998.323990625002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45998.323990625002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45998.323990625002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45998.323990625002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45998.323990625002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45998.323990625002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45998.323990625002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45998.323990625002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45998.323990625002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45998.323990625002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45998.323990625002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45998.323990625002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45998.323990625002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45998.323990625002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45998.323990625002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45998.323990625002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45998.323990625002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45998.323990625002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45998.323990625002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45998.323990625002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45998.323990625002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45998.323990625002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45998.323990625002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45998.323990625002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45998.323990625002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45998.323990625002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45998.323990625002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45998.323990625002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45998.323990625002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45998.323990625002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45998.323990625002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45998.323990625002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45998.323990625002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45998.323990625002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45998.323990625002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45998.323990625002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45998.323990625002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45998.323990625002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45998.323990625002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45998.323990625002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45998.323990625002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45998.323990625002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45998.323990625002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45998.323990625002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45998.323990625002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45998.323990625002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45998.323990625002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45998.323990625002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45998.323990625002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45998.323990625002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45998.323990625002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45998.323990625002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45998.323990625002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45998.323990625002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45998.323990625002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45998.323990625002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45998.323990625002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45998.323990625002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45998.323990625002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45998.323990625002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45998.323990625002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45998.323990625002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45998.323990625002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45998.323990625002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45998.323990625002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45998.323990625002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45998.323990625002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45998.323990625002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45998.323990625002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45998.323990625002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45998.323990625002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45998.323990625002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45998.323990625002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45998.323990625002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45998.323990625002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45998.323990625002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45998.323990625002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45998.323990625002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45998.323990625002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45998.323990625002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45998.323990625002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45998.323990625002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45998.323990625002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45998.323990625002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45998.323990625002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45998.323990625002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45998.323990625002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45998.323990625002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45998.323990625002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45998.323990625002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45998.323990625002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45998.323990625002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45998.323990625002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45998.323990625002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45998.323990625002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45998.323990625002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45998.323990625002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45998.323990625002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45998.323990625002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45998.323990625002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45998.323990625002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45998.323990625002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45998.323990625002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45998.323990625002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45998.323990625002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45998.323990625002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45998.323990625002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45998.323990625002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45998.323990625002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45998.323990625002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45998.323990625002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45998.323990625002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45998.323990625002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45998.323990625002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45998.323990625002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45998.323990625002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45998.323990625002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45998.323990625002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45998.323990625002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45998.323990625002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45998.323990625002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45998.323990625002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45998.323990625002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45998.323990625002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45998.323990625002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45998.323990625002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45998.323990625002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45998.323990625002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45998.323990625002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45998.323990625002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45998.323990625002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45998.323990625002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45998.323990625002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45998.323990625002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45998.323990625002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45998.323990625002</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7" sqref="D1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106.49193043981359</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72.135113310185261</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49.662879513889493</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16.950692013888329</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1.216501967588556</v>
      </c>
      <c r="H6" s="38">
        <v>45997.093599537038</v>
      </c>
      <c r="I6" s="37" t="str">
        <f>IFERROR(VLOOKUP(D6,DB!A:F,6,0),"")</f>
        <v>SCECO</v>
      </c>
      <c r="J6" s="37" t="str">
        <f>IFERROR(VLOOKUP(D6,DB!A:G,7,0),"")</f>
        <v>In progress</v>
      </c>
      <c r="K6" s="37" t="s">
        <v>39134</v>
      </c>
      <c r="L6" s="37" t="str">
        <f>IFERROR(VLOOKUP(D6,DB!A:I,9,0),"")</f>
        <v>Latis</v>
      </c>
    </row>
    <row r="7" spans="1:13">
      <c r="A7" s="37" t="s">
        <v>39135</v>
      </c>
      <c r="B7" s="37" t="s">
        <v>5445</v>
      </c>
      <c r="C7" s="37">
        <v>1</v>
      </c>
      <c r="D7" s="37" t="s">
        <v>37246</v>
      </c>
      <c r="E7" s="37" t="s">
        <v>39106</v>
      </c>
      <c r="F7" s="38">
        <v>45998.274525462963</v>
      </c>
      <c r="G7" s="131">
        <f ca="1">IFERROR(NOW()-F7,"")</f>
        <v>4.9464930554677267E-2</v>
      </c>
      <c r="H7" s="38">
        <v>45998.268680555557</v>
      </c>
      <c r="I7" s="37" t="str">
        <f>IFERROR(VLOOKUP(D7,DB!A:F,6,0),"")</f>
        <v>Generator-SG</v>
      </c>
      <c r="J7" s="37" t="str">
        <f>IFERROR(VLOOKUP(D7,DB!A:G,7,0),"")</f>
        <v>Dead</v>
      </c>
      <c r="K7" s="37" t="s">
        <v>39136</v>
      </c>
      <c r="L7" s="37" t="str">
        <f>IFERROR(VLOOKUP(D7,DB!A:I,9,0),"")</f>
        <v>Latis</v>
      </c>
    </row>
    <row r="8" spans="1:13">
      <c r="A8" s="37"/>
      <c r="B8" s="37" t="str">
        <f>IFERROR(VLOOKUP(D8,DB!A:K,11,0),"")</f>
        <v/>
      </c>
      <c r="C8" s="37"/>
      <c r="D8" s="37"/>
      <c r="E8" s="37"/>
      <c r="F8" s="38"/>
      <c r="G8" s="131">
        <f t="shared" ref="G8:G32" ca="1" si="3">IFERROR(NOW()-F8,"")</f>
        <v>45998.323990393517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45998.323990393517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45998.323990393517</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45998.323990393517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45998.323990393517</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45998.323990393517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45998.323990393517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45998.323990393517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45998.323990393517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45998.323990393517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45998.323990393517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45998.323990393517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45998.323990393517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45998.323990393517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45998.323990393517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45998.323990393517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45998.323990393517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45998.323990393517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45998.323990393517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45998.323990393517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45998.323990393517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45998.323990393517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45998.323990393517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45998.323990393517</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45998.323990393517</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45998.323990393517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45998.323990393517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45998.323990393517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45998.323990393517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45998.323990393517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45998.323990393517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45998.323990393517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45998.323990393517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45998.323990393517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45998.323990393517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45998.323990393517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45998.323990393517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45998.323990393517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45998.323990393517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45998.323990393517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45998.323990393517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45998.323990393517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45998.323990393517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45998.323990393517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45998.323990393517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45998.323990393517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45998.323990393517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45998.323990393517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45998.323990393517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45998.323990393517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45998.323990393517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45998.323990393517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45998.323990393517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45998.323990393517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45998.323990393517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45998.323990393517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45998.323990393517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45998.323990393517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45998.323990393517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45998.323990393517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45998.323990393517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45998.323990393517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45998.323990393517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45998.323990393517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45998.323990393517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45998.323990393517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45998.323990393517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45998.323990393517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45998.323990393517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45998.323990393517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45998.323990393517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45998.323990393517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45998.323990393517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45998.323990393517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45998.323990393517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45998.323990393517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45998.323990393517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45998.323990393517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45998.323990393517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45998.323990393517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45998.323990393517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45998.323990393517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45998.323990393517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45998.323990393517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45998.323990393517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45998.323990393517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45998.323990393517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45998.323990393517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45998.323990393517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45998.323990393517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45998.323990393517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45998.323990393517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45998.323990393517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45998.323990393517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45998.323990393517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45998.323990393517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45998.323990393517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45998.323990393517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45998.323990393517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45998.323990393517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45998.323990393517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45998.323990393517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45998.323990393517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45998.323990393517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45998.323990393517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45998.323990393517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45998.323990393517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45998.323990393517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45998.323990393517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45998.323990393517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45998.323990393517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45998.323990393517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45998.323990393517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45998.323990393517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45998.323990393517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45998.323990393517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45998.323990393517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45998.323990393517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45998.323990393517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45998.323990393517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45998.323990393517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45998.323990393517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45998.323990393517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45998.323990393517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45998.323990393517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45998.323990393517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45998.323990393517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45998.323990393517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45998.323990393517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45998.323990393517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45998.323990393517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45998.323990393517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45998.323990393517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45998.323990393517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45998.323990393517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45998.323990393517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45998.323990393517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45998.323990393517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45998.323990393517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45998.323990393517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45998.323990393517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45998.323990393517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45998.323990393517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45998.323990393517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45998.323990393517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45998.323990393517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45998.323990393517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45998.323990393517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45998.323990393517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45998.323990393517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45998.323990393517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45998.323990393517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45998.323990393517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45998.323990393517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45998.323990393517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45998.323990393517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45998.323990393517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45998.323990393517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45998.323990393517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45998.323990393517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45998.323990393517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45998.323990393517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45998.323990393517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45998.323990393517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45998.323990393517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45998.323990393517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45998.323990393517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45998.323990393517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45998.323990393517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45998.323990393517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45998.323990393517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45998.323990393517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45998.323990393517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45998.323990393517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45998.323990393517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45998.323990393517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45998.323990393517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45998.323990393517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45998.323990393517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45998.323990393517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45998.323990393517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45998.323990393517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45998.323990393517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45998.323990393517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45998.323990393517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45998.323990393517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45998.323990393517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45998.323990393517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45998.323990393517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45998.323990393517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45998.323990393517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45998.323990393517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45998.323990393517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45998.323990393517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45998.323990393517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45998.323990393517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45998.323990393517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45998.323990393517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45998.323990393517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45998.323990393517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45998.323990393517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45998.323990393517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45998.323990393517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45998.323990393517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45998.323990393517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45998.323990393517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45998.323990393517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45998.323990393517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45998.323990393517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45998.323990393517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45998.323990393517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45998.323990393517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45998.323990393517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45998.323990393517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45998.323990393517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45998.323990393517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45998.323990393517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45998.323990393517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45998.323990393517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45998.323990393517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45998.323990393517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45998.323990393517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45998.323990393517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45998.323990393517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45998.323990393517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45998.323990393517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45998.323990393517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45998.323990393517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45998.323990393517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45998.323990393517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45998.323990393517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45998.323990393517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45998.323990393517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45998.323990393517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45998.323990393517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45998.323990393517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45998.323990393517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45998.323990393517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45998.323990393517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45998.323990393517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45998.323990393517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45998.323990393517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45998.323990393517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45998.323990393517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45998.323990393517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45998.323990393517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45998.323990393517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45998.323990393517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45998.323990393517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45998.323990393517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45998.323990393517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45998.323990393517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45998.323990393517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45998.323990393517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45998.323990393517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45998.323990393517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45998.323990393517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45998.323990393517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45998.323990393517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45998.323990393517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45998.323990393517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45998.323990393517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45998.323990393517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45998.323990393517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45998.323990393517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45998.323990393517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45998.323990393517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45998.323990393517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45998.323990393517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45998.323990393517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45998.323990393517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45998.323990393517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45998.323990393517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45998.323990393517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45998.323990393517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45998.323990393517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45998.323990393517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45998.323990393517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45998.323990393517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45998.323990393517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45998.323990393517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45998.323990393517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45998.323990393517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45998.323990393517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45998.323990393517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45998.323990393517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45998.323990393517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45998.323990393517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45998.323990393517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45998.323990393517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45998.323990393517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45998.323990393517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45998.323990393517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45998.323990393517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45998.323990393517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45998.323990393517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45998.323990393517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45998.323990393517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45998.323990393517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45998.323990393517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45998.323990393517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45998.323990393517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45998.323990393517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45998.323990393517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45998.323990393517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45998.323990393517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45998.323990393517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45998.323990393517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45998.323990393517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45998.323990393517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45998.323990393517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45998.323990393517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45998.323990393517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45998.323990393517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45998.323990393517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45998.323990393517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45998.323990393517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45998.323990393517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45998.323990393517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45998.323990393517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45998.323990393517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45998.323990393517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45998.323990393517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45998.323990393517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45998.323990393517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45998.323990393517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45998.323990393517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45998.323990393517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45998.323990393517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45998.323990393517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45998.323990393517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45998.323990393517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45998.323990393517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45998.323990393517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45998.323990393517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45998.323990393517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45998.323990393517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45998.323990393517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45998.323990393517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45998.323990393517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45998.323990393517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45998.323990393517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45998.323990393517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45998.323990393517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45998.323990393517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45998.323990393517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45998.323990393517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45998.323990393517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45998.323990393517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45998.323990393517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45998.323990393517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45998.323990393517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45998.323990393517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45998.323990393517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45998.323990393517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45998.323990393517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45998.323990393517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45998.323990393517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45998.323990393517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45998.323990393517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45998.323990393517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45998.323990393517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45998.323990393517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45998.323990393517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45998.323990393517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45998.323990393517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45998.323990393517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45998.323990393517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45998.323990393517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45998.323990393517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45998.323990393517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45998.323990393517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45998.323990393517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45998.323990393517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45998.323990393517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45998.323990393517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45998.323990393517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45998.323990393517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45998.323990393517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45998.323990393517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45998.323990393517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45998.323990393517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45998.323990393517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45998.323990393517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45998.323990393517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45998.323990393517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45998.323990393517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45998.323990393517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45998.323990393517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45998.323990393517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45998.323990393517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45998.323990393517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45998.323990393517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45998.323990393517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45998.323990393517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45998.323990393517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45998.323990393517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45998.323990393517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45998.323990393517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45998.323990393517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45998.323990393517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45998.323990393517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45998.323990393517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45998.323990393517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45998.323990393517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45998.323990393517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45998.323990393517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45998.323990393517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45998.323990393517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45998.323990393517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45998.323990393517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45998.323990393517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45998.323990393517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45998.323990393517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45998.323990393517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45998.323990393517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45998.323990393517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45998.323990393517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45998.323990393517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45998.323990393517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45998.323990393517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45998.323990393517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45998.323990393517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45998.323990393517</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45998.323990393517</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2025-12-07T04:48:36Z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